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6215" windowHeight="9165" activeTab="1"/>
  </bookViews>
  <sheets>
    <sheet name="Исходные данные" sheetId="1" r:id="rId1"/>
    <sheet name="Показатели 2015" sheetId="2" r:id="rId2"/>
  </sheets>
  <calcPr calcId="144525"/>
</workbook>
</file>

<file path=xl/calcChain.xml><?xml version="1.0" encoding="utf-8"?>
<calcChain xmlns="http://schemas.openxmlformats.org/spreadsheetml/2006/main">
  <c r="C11" i="2" l="1"/>
  <c r="C8" i="2"/>
  <c r="C5" i="2"/>
  <c r="C25" i="2" l="1"/>
  <c r="C24" i="2"/>
  <c r="C23" i="2" l="1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7" i="2"/>
  <c r="C6" i="2"/>
  <c r="D7" i="2" l="1"/>
  <c r="D123" i="1"/>
  <c r="D130" i="1"/>
  <c r="D141" i="1"/>
  <c r="D147" i="1"/>
  <c r="D151" i="1"/>
  <c r="D158" i="1"/>
  <c r="D162" i="1"/>
  <c r="D169" i="1"/>
  <c r="D176" i="1"/>
  <c r="D180" i="1"/>
  <c r="D187" i="1"/>
  <c r="D191" i="1"/>
  <c r="D198" i="1"/>
  <c r="D202" i="1"/>
  <c r="D209" i="1"/>
  <c r="D213" i="1"/>
  <c r="D217" i="1"/>
  <c r="D224" i="1"/>
  <c r="D232" i="1"/>
  <c r="D235" i="1"/>
  <c r="D244" i="1"/>
  <c r="D249" i="1"/>
  <c r="D256" i="1"/>
  <c r="D263" i="1"/>
  <c r="D290" i="1"/>
  <c r="D268" i="1"/>
  <c r="D272" i="1"/>
  <c r="D279" i="1"/>
  <c r="D283" i="1"/>
  <c r="D267" i="1" s="1"/>
  <c r="D295" i="1"/>
  <c r="D302" i="1"/>
  <c r="D306" i="1"/>
  <c r="D310" i="1"/>
  <c r="D317" i="1"/>
  <c r="D322" i="1"/>
  <c r="D325" i="1"/>
  <c r="D332" i="1"/>
  <c r="D336" i="1"/>
  <c r="D343" i="1"/>
  <c r="D350" i="1"/>
  <c r="D354" i="1"/>
  <c r="D361" i="1"/>
  <c r="D366" i="1"/>
  <c r="D373" i="1"/>
  <c r="D377" i="1"/>
  <c r="D384" i="1"/>
  <c r="D392" i="1"/>
  <c r="D402" i="1"/>
  <c r="D406" i="1"/>
  <c r="D410" i="1"/>
  <c r="D420" i="1"/>
  <c r="D424" i="1"/>
  <c r="D428" i="1"/>
  <c r="D432" i="1"/>
  <c r="D439" i="1"/>
  <c r="D446" i="1"/>
  <c r="D450" i="1"/>
  <c r="D11" i="1"/>
  <c r="C4" i="2"/>
  <c r="C29" i="2" s="1"/>
  <c r="C3" i="2"/>
  <c r="C28" i="2" s="1"/>
  <c r="C2" i="2"/>
  <c r="D13" i="2"/>
  <c r="D16" i="2"/>
  <c r="D19" i="2"/>
  <c r="D22" i="2"/>
  <c r="D25" i="2"/>
  <c r="D117" i="1"/>
  <c r="D113" i="1"/>
  <c r="D109" i="1"/>
  <c r="D105" i="1"/>
  <c r="D101" i="1"/>
  <c r="D87" i="1"/>
  <c r="D85" i="1"/>
  <c r="D67" i="1"/>
  <c r="D65" i="1"/>
  <c r="D63" i="1"/>
  <c r="D61" i="1"/>
  <c r="D56" i="1"/>
  <c r="D54" i="1"/>
  <c r="D52" i="1"/>
  <c r="D50" i="1"/>
  <c r="D47" i="1"/>
  <c r="D45" i="1"/>
  <c r="D42" i="1"/>
  <c r="D37" i="1"/>
  <c r="D33" i="1"/>
  <c r="D30" i="1"/>
  <c r="D27" i="1"/>
  <c r="D21" i="1"/>
  <c r="D16" i="1"/>
  <c r="D365" i="1" l="1"/>
  <c r="D10" i="2"/>
  <c r="D391" i="1"/>
  <c r="D294" i="1"/>
  <c r="D316" i="1"/>
  <c r="D231" i="1"/>
  <c r="D122" i="1"/>
  <c r="D4" i="2"/>
  <c r="C26" i="2"/>
  <c r="D7" i="1"/>
  <c r="C27" i="2" l="1"/>
  <c r="D6" i="1"/>
</calcChain>
</file>

<file path=xl/sharedStrings.xml><?xml version="1.0" encoding="utf-8"?>
<sst xmlns="http://schemas.openxmlformats.org/spreadsheetml/2006/main" count="1333" uniqueCount="693">
  <si>
    <t>Форма предоставления</t>
  </si>
  <si>
    <t>№ п/п</t>
  </si>
  <si>
    <t>Предложения по объему гос. задания на 2015 год, услуг</t>
  </si>
  <si>
    <t>Краткое наименование учреждения:</t>
  </si>
  <si>
    <t>Наименования социальных услуг</t>
  </si>
  <si>
    <t>1.</t>
  </si>
  <si>
    <t>Вид услуг:</t>
  </si>
  <si>
    <t>Социально-бытовые</t>
  </si>
  <si>
    <t>1.1.</t>
  </si>
  <si>
    <t>1.1.1.</t>
  </si>
  <si>
    <t>Стационарная</t>
  </si>
  <si>
    <t>Предоставление площади жилых помещений согласно утвержденным нормативам</t>
  </si>
  <si>
    <t>Предоставление совершеннолетним гражданам жилых помещений в условиях круглосуточного пребывания</t>
  </si>
  <si>
    <t>1.1.2.</t>
  </si>
  <si>
    <t>Предоставление несовершеннолетним гражданам жилых помещений в условиях круглосуточного пребывания</t>
  </si>
  <si>
    <t>Предоставление совершеннолетним гражданам жилых помещений в условиях ночного пребывания</t>
  </si>
  <si>
    <t>Полустационарная</t>
  </si>
  <si>
    <t>1.1.3.</t>
  </si>
  <si>
    <t>ТРЕБОВАНИЯ К ЗАПОЛНЕНИЮ:</t>
  </si>
  <si>
    <t>1. Не забываем вносить в ячейку С1 краткое наименование учреждения</t>
  </si>
  <si>
    <t>6. Заполнив таблицу на этой вкладке "Исходные данные", Вы, о, чудо! увидите на следующей вкладке "Показатели 2015" показатели государственного задания своего учреждения на 2015 год</t>
  </si>
  <si>
    <t>http://is-son.ru/prikaz-ministerstva-sotsialnoj-politiki-sverdlovskoj-oblasti-ot-31-12-2014-g-790-ob-utverzhdenii-standartov-sotsialnyh-uslug/</t>
  </si>
  <si>
    <t>* стандарты социальных услуг доступны по ссылке:</t>
  </si>
  <si>
    <t>2. Вносим данные только в ячейки, выделенные желтой заливкой, ничего более в таблицах не трогать, ибо дурная примета</t>
  </si>
  <si>
    <t>3. Как учитывать услуги - внимательно читаем стандарты социальных услуг* - что считается единицей услуги. Например, ну не может быть в стационарном отделении одинаковых показателей по услугам "Обеспечение горячим пистанием..." и "Предоставление в пользование постельных принадлежностей...", поскольку кормим клиентов ежедневно, а белье меняем раз в неделю</t>
  </si>
  <si>
    <t>4. Очень ответственно подходим к определению объемов оказания социальных услуг, поскольку последующая корректировка в силу невыполнения госзадания повлечет за собой сокращение объемов финансирования учреждения, а перевыполнение не приведет к дополнительному финансированию и вызовет массу вопросов к качеству планирования</t>
  </si>
  <si>
    <t>5. При определении объемов государственного задания по услугам, учитываем социальные услуги в строгом соответствии со стандартами социальных услуг *</t>
  </si>
  <si>
    <t>1.2.</t>
  </si>
  <si>
    <t>Предоставление в пользование мебели согласно утвержденным нормативам</t>
  </si>
  <si>
    <t>1.2.1.</t>
  </si>
  <si>
    <t>1.2.2.</t>
  </si>
  <si>
    <t xml:space="preserve">Предоставление в пользование совершеннолетним гражданам мебели согласно утвержденным нормативам </t>
  </si>
  <si>
    <t>1.2.3.</t>
  </si>
  <si>
    <t>1.2.4.</t>
  </si>
  <si>
    <t>Предоставление в пользование несовершеннолетним детям мебели</t>
  </si>
  <si>
    <t>1.3.</t>
  </si>
  <si>
    <t>Обеспечение питанием согласно утвержденным нормативам</t>
  </si>
  <si>
    <t>1.3.1.</t>
  </si>
  <si>
    <t>1.3.2.</t>
  </si>
  <si>
    <t>1.3.3.</t>
  </si>
  <si>
    <t>1.3.4.</t>
  </si>
  <si>
    <t>Обеспечение горячим питанием совершеннолетних граждан, получающих социальные услуги в стационарной форме</t>
  </si>
  <si>
    <t>Обеспечение горячим питанием несовершеннолетних детей, получающих социальные услуги в стационарной форме</t>
  </si>
  <si>
    <t>Обеспечение горячим питанием совершеннолетних граждан, получающих социальные услуги в полустационарной форме в дневное время</t>
  </si>
  <si>
    <t>Обеспечение горячим питанием несовершеннолетних детей, получающих социальные услуги в полустационарной форме в дневное время</t>
  </si>
  <si>
    <t>1.4.</t>
  </si>
  <si>
    <t>Предоставление мягкого инвентаря (одежда, обувь, нательное белье и постельные принадлежности) согласно утвержденным нормативам</t>
  </si>
  <si>
    <t>Предоставление одежды, обуви, нательного белья совершеннолетним гражданам</t>
  </si>
  <si>
    <t>1.4.1.</t>
  </si>
  <si>
    <t>Предоставление в пользование постельных принадлежностей совершеннолетним гражданам</t>
  </si>
  <si>
    <t>1.4.2.</t>
  </si>
  <si>
    <t>1.4.3.</t>
  </si>
  <si>
    <t>1.4.4.</t>
  </si>
  <si>
    <t>Предоставление одежды, обуви, нательного белья несовершеннолетним детям</t>
  </si>
  <si>
    <t>Предоставление в пользование постельных принадлежностей несовершеннолетним детям</t>
  </si>
  <si>
    <t>Предоставление в пользование постельных принадлежностей совершеннолетним гражданам в условиях ночного пребывания</t>
  </si>
  <si>
    <t>1.4.5.</t>
  </si>
  <si>
    <t>1.5.</t>
  </si>
  <si>
    <t>Уборка жилых помещений</t>
  </si>
  <si>
    <t>Уборка жилых помещений (в условиях ночного пребывания)</t>
  </si>
  <si>
    <t>1.6.</t>
  </si>
  <si>
    <t>Организация досуга и отдыха, в том числе обеспечение книгами, журналами, газетами, настольными играми</t>
  </si>
  <si>
    <t>1.5.1.</t>
  </si>
  <si>
    <t>1.5.2.</t>
  </si>
  <si>
    <t>1.6.1.</t>
  </si>
  <si>
    <t>1.6.2.</t>
  </si>
  <si>
    <t>1.7.</t>
  </si>
  <si>
    <t>Предоставление условий для соблюдения правил личной гигиены и санитарии</t>
  </si>
  <si>
    <t>1.7.1.</t>
  </si>
  <si>
    <t>1.7.2.</t>
  </si>
  <si>
    <t>1.7.3.</t>
  </si>
  <si>
    <t>Предоставление условий для соблюдения правил личной гигиены и санитарии совершеннолетним гражданам</t>
  </si>
  <si>
    <t>Предоставление условий для соблюдения правил личной гигиены и санитарии совершеннолетним гражданам (в условиях ночного пребывания)</t>
  </si>
  <si>
    <t>Предоставление условий для соблюдения правил личной гигиены и санитарии несовершеннолетним детям</t>
  </si>
  <si>
    <t>1.8.</t>
  </si>
  <si>
    <t>Содействие в восстановлении способностей к бытовой, социальной и профессионально–трудовой деятельности</t>
  </si>
  <si>
    <t>1.8.1.</t>
  </si>
  <si>
    <t>1.8.2.</t>
  </si>
  <si>
    <t>1.8.3.</t>
  </si>
  <si>
    <t>1.8.4.</t>
  </si>
  <si>
    <t>Обсуждение с клиентом его проблем, связанных с нарушением способностей к бытовой, социальной и профессионально-трудовой деятельности, разработка рекомендаций по восстановлению способностей к бытовой, социальной и профессионально-трудовой деятельности</t>
  </si>
  <si>
    <t>Организация лечебно-трудовой деятельности  инвалидов и пожилых граждан с применением средств, адаптированных для них</t>
  </si>
  <si>
    <t>1.9.</t>
  </si>
  <si>
    <t>1.9.1.</t>
  </si>
  <si>
    <t>1.9.2.</t>
  </si>
  <si>
    <t>Обеспечение сохранности личных вещей и ценностей, сданных на хранение организации социального обслуживания, согласно установленному порядку</t>
  </si>
  <si>
    <t>Обеспечение сохранности личных вещей и ценностей, сданных на хранение организации социального обслуживания, согласно установленному порядку (в условиях ночного пребывания)</t>
  </si>
  <si>
    <t>1.10.1.</t>
  </si>
  <si>
    <t>Выполнение функций опекунов и попечителей в отношении получателей социальных услуг, нуждающихся в опеке или попечительстве</t>
  </si>
  <si>
    <t>1.10.</t>
  </si>
  <si>
    <t>1.11.</t>
  </si>
  <si>
    <t>Обслуживание на дому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</si>
  <si>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</si>
  <si>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1.11.1.</t>
  </si>
  <si>
    <t>1.11.2.</t>
  </si>
  <si>
    <t>Покупка  и  доставка  на  дом  продуктов  питания   в   районе   проживания  клиента</t>
  </si>
  <si>
    <t>Покупка в районе проживания клиента и доставка на дом промышленных товаров  первой  необходимости, средств санитарии и гигиены, средств ухода, книг, газет, журналов</t>
  </si>
  <si>
    <t>1.12.</t>
  </si>
  <si>
    <t>Помощь в приготовлении пищи</t>
  </si>
  <si>
    <t>1.12.1.</t>
  </si>
  <si>
    <t>1.13.</t>
  </si>
  <si>
    <t>Помощь в приеме пищи (кормление)</t>
  </si>
  <si>
    <t>1.13.1.</t>
  </si>
  <si>
    <t>1.14.</t>
  </si>
  <si>
    <t>Оплата за счет средств получателя социальных услуг жилищно–коммунальных услуг и услуг связи</t>
  </si>
  <si>
    <t>1.14.1.</t>
  </si>
  <si>
    <t>1.15.</t>
  </si>
  <si>
    <t>1.15.1.</t>
  </si>
  <si>
    <t>1.15.2</t>
  </si>
  <si>
    <t>1.15.3.</t>
  </si>
  <si>
    <t>1.15.4.</t>
  </si>
  <si>
    <t>Покупка за счет средств получателя социальных услуг топлива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</si>
  <si>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</si>
  <si>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>Доставка воды на дом клиенту, проживающему в  жилом  помещении без центрального водоснабжения</t>
  </si>
  <si>
    <t>Доставка  дров,  угля,  торфяных  брикетов</t>
  </si>
  <si>
    <t>Топка печей в жилом помещении без центрального отопления</t>
  </si>
  <si>
    <t>1.16.</t>
  </si>
  <si>
    <t>Организация помощи в проведении ремонта жилых помещений</t>
  </si>
  <si>
    <t>1.16.1</t>
  </si>
  <si>
    <t>1.17.</t>
  </si>
  <si>
    <t>Обеспечение кратковременного присмотра за детьми</t>
  </si>
  <si>
    <t>1.17.1.</t>
  </si>
  <si>
    <t>1.18.</t>
  </si>
  <si>
    <t>1.18.1.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</si>
  <si>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</si>
  <si>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1.19.1.</t>
  </si>
  <si>
    <t>1.19.</t>
  </si>
  <si>
    <t>Очистка  или протирка от пыли (без мытья)  полов  или  стен</t>
  </si>
  <si>
    <t>Очистка  или протирка от пыли (без мытья) наружных  поверхностей корпусной  мебели, бытовой  техники,   подоконников</t>
  </si>
  <si>
    <t xml:space="preserve">Очистка от пыли ковров или ковровых дорожек, портьер, мягкой мебели пылесосом  </t>
  </si>
  <si>
    <t xml:space="preserve">Мытье  полов  или  стен  туалетной, ванной комнаты    </t>
  </si>
  <si>
    <t>Мытье полов</t>
  </si>
  <si>
    <t xml:space="preserve">Мытье раковин        </t>
  </si>
  <si>
    <t xml:space="preserve">Мытье ванны  </t>
  </si>
  <si>
    <t>Мытье унитазов</t>
  </si>
  <si>
    <t>Мытье дверей</t>
  </si>
  <si>
    <t xml:space="preserve">Вынос  мусора  в домах с мусоропроводом     </t>
  </si>
  <si>
    <t>Вынос  мусора  в  мусорный  контейнер</t>
  </si>
  <si>
    <t>Вынос жидких бытовых отходов в домах, не оборудованных системой канализации</t>
  </si>
  <si>
    <t>Мытье  газовой  (электрической)  плиты</t>
  </si>
  <si>
    <t>1.19.2.</t>
  </si>
  <si>
    <t>1.19.3.</t>
  </si>
  <si>
    <t>1.19.4.</t>
  </si>
  <si>
    <t>1.19.5.</t>
  </si>
  <si>
    <t>1.19.6.</t>
  </si>
  <si>
    <t>1.19.7.</t>
  </si>
  <si>
    <t>1.19.8.</t>
  </si>
  <si>
    <t>1.19.9.</t>
  </si>
  <si>
    <t>1.19.10.</t>
  </si>
  <si>
    <t>1.19.11.</t>
  </si>
  <si>
    <t>1.19.12.</t>
  </si>
  <si>
    <t>1.19.13.</t>
  </si>
  <si>
    <t>1.19.14.</t>
  </si>
  <si>
    <t>1.19.15.</t>
  </si>
  <si>
    <t>1.19.16.</t>
  </si>
  <si>
    <t>1.19.17.</t>
  </si>
  <si>
    <t>Мытье  посуды</t>
  </si>
  <si>
    <t>Мытье окон, в том числе с балконной дверью, за исключением элементов остекления балконов и лоджий</t>
  </si>
  <si>
    <t>Мытье холодильника внутри и снаружи (без передвижения холодильника)</t>
  </si>
  <si>
    <t>Подготовка холодильника к мытью</t>
  </si>
  <si>
    <t>1.20.</t>
  </si>
  <si>
    <t>Сопровождение в медицинские организации</t>
  </si>
  <si>
    <t>1.20.1.</t>
  </si>
  <si>
    <t>1.21.</t>
  </si>
  <si>
    <t>Предоставление гигиенических услуг лицам, не способным по состоянию здоровья самостоятельно осуществлять за собой уход</t>
  </si>
  <si>
    <t>1.21.2.</t>
  </si>
  <si>
    <t>1.21.3.</t>
  </si>
  <si>
    <t>1.21.4.</t>
  </si>
  <si>
    <t>Обеспечение ухода с учетом состояния здоровья клиента</t>
  </si>
  <si>
    <t>Обеспечение помощи в выполнении обычных житейских процедур клиентам, неспособным по состоянию здоровья их выполнять</t>
  </si>
  <si>
    <t>Обеспечение помощи в выполнении обычных житейских процедур клиентам, неспособным по состоянию здоровья их выполнять (в условиях ночного пребывания)</t>
  </si>
  <si>
    <t>Сопровождение  в  баню   граждан, проживающих в неблагоустроенном жилье</t>
  </si>
  <si>
    <t>Помывка клиента  в ванной, в душе</t>
  </si>
  <si>
    <t xml:space="preserve">Туалет тела </t>
  </si>
  <si>
    <t>Умывание</t>
  </si>
  <si>
    <t>Уход за волосами</t>
  </si>
  <si>
    <t xml:space="preserve">Стрижка ногтей на руках       </t>
  </si>
  <si>
    <t xml:space="preserve">Стрижка ногтей  на  ногах       </t>
  </si>
  <si>
    <t xml:space="preserve">Помощь в уходе за зубами </t>
  </si>
  <si>
    <t xml:space="preserve">Смена постельного белья </t>
  </si>
  <si>
    <t xml:space="preserve">Смена нательного белья  </t>
  </si>
  <si>
    <t>1.21.5.</t>
  </si>
  <si>
    <t>1.21.6.</t>
  </si>
  <si>
    <t>1.21.7.</t>
  </si>
  <si>
    <t>1.21.8.</t>
  </si>
  <si>
    <t>1.21.9.</t>
  </si>
  <si>
    <t>1.21.10.</t>
  </si>
  <si>
    <t>1.21.11.</t>
  </si>
  <si>
    <t>1.21.12.</t>
  </si>
  <si>
    <t>1.21.13.</t>
  </si>
  <si>
    <t>1.22.</t>
  </si>
  <si>
    <t>Помощь в написании, оформлении и прочтении писем и различных документов</t>
  </si>
  <si>
    <t>1.22.2.</t>
  </si>
  <si>
    <t>1.22.3.</t>
  </si>
  <si>
    <t>1.23.</t>
  </si>
  <si>
    <t>Сдача за счет средств получателя социальных услуг вещей в стирку, химчистку, ремонт, обратная их доставка</t>
  </si>
  <si>
    <t>1.23.2.</t>
  </si>
  <si>
    <t>1.23.3.</t>
  </si>
  <si>
    <t>1.24.</t>
  </si>
  <si>
    <t>Отправка за счет средств получателя социальных услуг почтовой корреспонденции</t>
  </si>
  <si>
    <t>1.24.2.</t>
  </si>
  <si>
    <t>1.24.3.</t>
  </si>
  <si>
    <t>1.25.</t>
  </si>
  <si>
    <t>Содействие в организации предоставления услуг предприятиями торговли и связи, и другими предприятиями, оказывающими населению услуги, а также информационных услуг</t>
  </si>
  <si>
    <t>1.25.2.</t>
  </si>
  <si>
    <t>1.25.3.</t>
  </si>
  <si>
    <t>1.26.</t>
  </si>
  <si>
    <t>Социальная услуга «Социальное такси»</t>
  </si>
  <si>
    <t>1.25.1.</t>
  </si>
  <si>
    <t>1.24.1.</t>
  </si>
  <si>
    <t>1.23.1.</t>
  </si>
  <si>
    <t>1.22.1.</t>
  </si>
  <si>
    <t>1.21.1.</t>
  </si>
  <si>
    <t>1.26.1.</t>
  </si>
  <si>
    <t>1.26.2.</t>
  </si>
  <si>
    <t>1.26.3.</t>
  </si>
  <si>
    <t>1.26.4.</t>
  </si>
  <si>
    <t>Доставка граждан к социально–значимым объектам</t>
  </si>
  <si>
    <t>Оказание помощи лицам, сопровождающим клиентов социальной службы в межэтажной транспортировке по месту жительства в домах, не оборудованных лифтом</t>
  </si>
  <si>
    <t>2.</t>
  </si>
  <si>
    <t>Социально-медицинские</t>
  </si>
  <si>
    <t>2.1.</t>
  </si>
  <si>
    <t>Проведение первичного медицинского осмотра и первичной санитарной обработки</t>
  </si>
  <si>
    <t>2.1.1.</t>
  </si>
  <si>
    <t>Проведение первичной санитарной обработки клиента</t>
  </si>
  <si>
    <t>Прием клиента при поступлении в организацию социального обслуживания (или по возвращении клиента, отсутствовавшего в организации более 5 дней)</t>
  </si>
  <si>
    <t>Санитарно-гигиеническая обработка одежды и обуви (камерная обработка)</t>
  </si>
  <si>
    <t>Прием клиента при поступлении в организацию социального обслуживания (или по возвращении клиента, отсутствовавшего в организации более 5 дней) (в условиях ночного пребывания)</t>
  </si>
  <si>
    <t>Проведение первичной санитарной обработки клиента (в условиях ночного пребывания)</t>
  </si>
  <si>
    <t>Санитарно-гигиеническая обработка одежды и обуви (камерная обработка) (в условиях ночного пребывания)</t>
  </si>
  <si>
    <t>2.1.2.</t>
  </si>
  <si>
    <t>2.1.3.</t>
  </si>
  <si>
    <t>2.1.4.</t>
  </si>
  <si>
    <t>2.1.5.</t>
  </si>
  <si>
    <t>2.1.6.</t>
  </si>
  <si>
    <t>2.2.</t>
  </si>
  <si>
    <t>Содействие в оказании бесплатной медицинской помощи в объеме, определяемом в соответствии с законодательством Российской Федерации и законодательством Свердловской области</t>
  </si>
  <si>
    <t>2.2.1.</t>
  </si>
  <si>
    <t>Осуществление посреднических действий между клиентом и медицинскими организациями по телефону, через сеть Интернет</t>
  </si>
  <si>
    <t xml:space="preserve">Личное обращение в медицинскую организацию </t>
  </si>
  <si>
    <t>Сопровождение в медицинские организации совершеннолетнего гражданина</t>
  </si>
  <si>
    <t>Сопровождение в медицинские организации несовершеннолетнего ребенка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</si>
  <si>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</si>
  <si>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</si>
  <si>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</si>
  <si>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</si>
  <si>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</si>
  <si>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</si>
  <si>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</si>
  <si>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</si>
  <si>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</si>
  <si>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</si>
  <si>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Проведение оздоровительных мероприятий</t>
  </si>
  <si>
    <t>2.3.1.</t>
  </si>
  <si>
    <t>Занятия с клиентами,  находящимися на постельном режиме или передвигающимися до жилого помещения с посторонней помощью, по освоению и выполнению посильных физических упражнений</t>
  </si>
  <si>
    <t>Оздоровительные мероприятия,  направленные на коррекцию функциональных возможностей систем организма</t>
  </si>
  <si>
    <t>2.3.2.</t>
  </si>
  <si>
    <t>2.3.3.</t>
  </si>
  <si>
    <t>2.3.4.</t>
  </si>
  <si>
    <t>2.3.5.</t>
  </si>
  <si>
    <t>2.4.</t>
  </si>
  <si>
    <t>Систематическое наблюдение за получателями социальных услуг для выявления отклонений в состоянии их здоровья</t>
  </si>
  <si>
    <t>2.4.1.</t>
  </si>
  <si>
    <t>2.4.2.</t>
  </si>
  <si>
    <t>2.4.3.</t>
  </si>
  <si>
    <t>2.5.</t>
  </si>
  <si>
    <t>Организация и проведение групповых оздоровительных мероприятий</t>
  </si>
  <si>
    <t>Организация и проведение индивидуальных оздоровительных мероприятий</t>
  </si>
  <si>
    <t>Проведений занятий по адаптивной физической культуре</t>
  </si>
  <si>
    <t>2.5.1.</t>
  </si>
  <si>
    <t>2.5.2.</t>
  </si>
  <si>
    <t>2.5.3.</t>
  </si>
  <si>
    <t>2.5.4.</t>
  </si>
  <si>
    <t>2.5.6.</t>
  </si>
  <si>
    <t>2.5.5.</t>
  </si>
  <si>
    <t>2.6.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</si>
  <si>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другое)</t>
  </si>
  <si>
    <t>2.6.1.</t>
  </si>
  <si>
    <t>2.6.2.</t>
  </si>
  <si>
    <t>2.6.3.</t>
  </si>
  <si>
    <t>Содействие в госпитализации получателей социальных услуг, а также содействие в их направлении по медицинским показаниям на санаторно-курортное лечение</t>
  </si>
  <si>
    <t>2.7.</t>
  </si>
  <si>
    <t>Осуществление посреднических действий между клиентом и медицинскими организациями</t>
  </si>
  <si>
    <t>Сопровождение клиента в медицинскую организацию, подразделение  фонда социального страхования, управление социальной политики</t>
  </si>
  <si>
    <t>2.7.1.</t>
  </si>
  <si>
    <t>2.7.2.</t>
  </si>
  <si>
    <t>2.7.3.</t>
  </si>
  <si>
    <t>2.7.4.</t>
  </si>
  <si>
    <t>2.7.5.</t>
  </si>
  <si>
    <t>2.7.6.</t>
  </si>
  <si>
    <t>2.8.</t>
  </si>
  <si>
    <t>Содействие в получении стоматологической, зубопротезной и протезно-ортопедической помощи, за исключением протезов из драгоценных металлов и других дорогостоящих материалов</t>
  </si>
  <si>
    <t>2.8.1.</t>
  </si>
  <si>
    <t>2.8.2.</t>
  </si>
  <si>
    <t>2.8.3.</t>
  </si>
  <si>
    <t>2.8.4.</t>
  </si>
  <si>
    <t>2.8.5.</t>
  </si>
  <si>
    <t>2.8.6.</t>
  </si>
  <si>
    <t>Осуществление посреднических действий между клиентом и медицинскими организациями, подразделением фонда  социального  страхования,  протезно–ортопедическим  предприятием</t>
  </si>
  <si>
    <t>Сопровождение клиента в медицинскую организацию, подразделение  фонда социального страхования, протезно–ортопедическое  предприятие</t>
  </si>
  <si>
    <t>2.9.</t>
  </si>
  <si>
    <t>Консультирование по социально–медицинским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их здоровья)</t>
  </si>
  <si>
    <t>2.9.1.</t>
  </si>
  <si>
    <t>2.9.2.</t>
  </si>
  <si>
    <t>2.9.3.</t>
  </si>
  <si>
    <t>2.10.</t>
  </si>
  <si>
    <t>Проведение занятий, обучающих здоровому образу жизни</t>
  </si>
  <si>
    <t>2.10.1.</t>
  </si>
  <si>
    <t>2.10.2.</t>
  </si>
  <si>
    <t>2.10.3.</t>
  </si>
  <si>
    <t>2.10.4.</t>
  </si>
  <si>
    <t>2.10.5.</t>
  </si>
  <si>
    <t>2.10.6.</t>
  </si>
  <si>
    <t>Проведение групповых занятий, обучающих здоровому образу жизни</t>
  </si>
  <si>
    <t>Проведение индивидуальных занятий, обучающих здоровому образу жизни</t>
  </si>
  <si>
    <t>2.11.</t>
  </si>
  <si>
    <t>Сопровождение клиента в страховую медицинскую организацию</t>
  </si>
  <si>
    <t>Содействие в проведении реабилитационных мероприятий медицинского и социального характера, в том числе для инвалидов на основании индивидуальных программ реабилитации</t>
  </si>
  <si>
    <t>Содействие в получении полиса обязательного медицинского страхования</t>
  </si>
  <si>
    <t>2.12.</t>
  </si>
  <si>
    <t>2.11.1.</t>
  </si>
  <si>
    <t>2.11.2.</t>
  </si>
  <si>
    <t>2.11.3.</t>
  </si>
  <si>
    <t>Осуществление посреднических действий между клиентом и организациями, осуществляющими проведение реабилитационных мероприятий медицинского и социального характера</t>
  </si>
  <si>
    <t>Сопровождение клиента в организации, осуществляющие проведение реабилитационных мероприятий медицинского и социального характера</t>
  </si>
  <si>
    <t>2.12.1.</t>
  </si>
  <si>
    <t>2.12.2.</t>
  </si>
  <si>
    <t>2.12.3.</t>
  </si>
  <si>
    <t>2.12.4.</t>
  </si>
  <si>
    <t>2.12.5.</t>
  </si>
  <si>
    <t>2.12.6.</t>
  </si>
  <si>
    <t>2.13.</t>
  </si>
  <si>
    <t>Содействие в обеспечении техническими средствами ухода и реабилитации</t>
  </si>
  <si>
    <t>2.13.1.</t>
  </si>
  <si>
    <t>2.13.2.</t>
  </si>
  <si>
    <t>2.13.3.</t>
  </si>
  <si>
    <t>2.14.</t>
  </si>
  <si>
    <t>Социальная услуга по временному обеспечению техническими средствами ухода, реабилитации и адаптации</t>
  </si>
  <si>
    <t>Доставка  технических средств ухода, реабилитации и адаптации получателю, имеющему ограничения в передвижении</t>
  </si>
  <si>
    <t>2.14.1.</t>
  </si>
  <si>
    <t>2.14.2.</t>
  </si>
  <si>
    <t>2.14.3.</t>
  </si>
  <si>
    <t>2.14.4.</t>
  </si>
  <si>
    <t>2.14.5.</t>
  </si>
  <si>
    <t>2.14.6.</t>
  </si>
  <si>
    <t>2.15.</t>
  </si>
  <si>
    <t>Социальная услуга по обеспечению отдельных категорий граждан протезно-ортопедическими изделиями</t>
  </si>
  <si>
    <t>2.15.1.</t>
  </si>
  <si>
    <t>2.15.2.</t>
  </si>
  <si>
    <t>2.15.3.</t>
  </si>
  <si>
    <t>2.16.</t>
  </si>
  <si>
    <t>Содействие в обеспечении по рецептам врачей лекарственными средствами и изделиями медицинского назначения</t>
  </si>
  <si>
    <t>2.16.1.</t>
  </si>
  <si>
    <t>2.16.2.</t>
  </si>
  <si>
    <t>2.16.3.</t>
  </si>
  <si>
    <t>2.17.</t>
  </si>
  <si>
    <t>Содействие в проведении медико-социальной экспертизы</t>
  </si>
  <si>
    <t xml:space="preserve">Осуществление посреднических действий между клиентом и медицинскими организациями </t>
  </si>
  <si>
    <r>
      <t xml:space="preserve">Сопровождение клиента в медицинскую организацию, бюро медико-социальной экспертизы </t>
    </r>
    <r>
      <rPr>
        <sz val="12"/>
        <color theme="1"/>
        <rFont val="Times New Roman"/>
        <family val="1"/>
        <charset val="204"/>
      </rPr>
      <t xml:space="preserve"> </t>
    </r>
  </si>
  <si>
    <t>2.17.1.</t>
  </si>
  <si>
    <t>2.17.2.</t>
  </si>
  <si>
    <t>2.17.3.</t>
  </si>
  <si>
    <t>2.17.4.</t>
  </si>
  <si>
    <t>2.17.5.</t>
  </si>
  <si>
    <t>2.17.6.</t>
  </si>
  <si>
    <t>2.18.</t>
  </si>
  <si>
    <t>Организация прохождения диспансеризации (углубленного медицинского осмотра)</t>
  </si>
  <si>
    <t>2.18.1.</t>
  </si>
  <si>
    <t>2.18.2.</t>
  </si>
  <si>
    <t>2.18.3.</t>
  </si>
  <si>
    <t>2.18.4.</t>
  </si>
  <si>
    <t>2.18.5.</t>
  </si>
  <si>
    <t>2.18.6.</t>
  </si>
  <si>
    <t xml:space="preserve">Личное обращение социального работника в медицинскую организацию </t>
  </si>
  <si>
    <t>3.</t>
  </si>
  <si>
    <t>Социально-психологические</t>
  </si>
  <si>
    <t>Психодиагностика и обследование личности (выявление и анализ психического состояния и индивидуальных особенностей личности получателя социальных услуг, влияющих на отклонения в его поведении и взаимоотношениях с окружающими людьми, для составления прогноза и разработки рекомендаций по психологической коррекции личности получателя социальных услуг)</t>
  </si>
  <si>
    <t>3.1.</t>
  </si>
  <si>
    <t>Психологическая диагностика и обследование личности (выявление и анализ психического состояния и индивидуальных особенностей личности получателя социальных услуг, влияющих на отклонения в его поведении и взаимоотношениях с окружающими людьми, для составления прогноза и разработки рекомендаций по психологической коррекции личности получателя социальных услуг)</t>
  </si>
  <si>
    <t>3.1.1.</t>
  </si>
  <si>
    <t>3.1.2.</t>
  </si>
  <si>
    <t>3.2.</t>
  </si>
  <si>
    <t>Психологическая коррекция (активное психологическое воздействие, направленное на преодоление или ослабление отклонений в развитии, эмоциональном состоянии и поведении получателя социальных услуг, для обеспечения соответствия этих отклонений возрастным нормативам, требованиям социальной среды и интересам получателя социальных услуг)</t>
  </si>
  <si>
    <t>3.2.1.</t>
  </si>
  <si>
    <t>3.2.2.</t>
  </si>
  <si>
    <t>Индивидуальная психологическая коррекция для совершеннолетних граждан</t>
  </si>
  <si>
    <t>Индивидуальная психологическая коррекция для несовершеннолетних граждан</t>
  </si>
  <si>
    <t>3.2.3.</t>
  </si>
  <si>
    <t>Психологическая коррекция в группе для совершеннолетних граждан</t>
  </si>
  <si>
    <t>3.2.4.</t>
  </si>
  <si>
    <t>Психологическая коррекция в группе для несовершеннолетних граждан</t>
  </si>
  <si>
    <t>3.2.5.</t>
  </si>
  <si>
    <t>3.2.6.</t>
  </si>
  <si>
    <t>3.2.7.</t>
  </si>
  <si>
    <t>3.2.8.</t>
  </si>
  <si>
    <t>3.3.</t>
  </si>
  <si>
    <t>Психологические тренинги (активное психологическое воздействие, направленное на снятие последствий психотравмирующих ситуаций, нервно–психической напряженности, формирование личностных предпосылок для адаптации получателя социальных услуг к новым условиям)</t>
  </si>
  <si>
    <t>3.3.1.</t>
  </si>
  <si>
    <t>Психологический тренинг в группе для совершеннолетних граждан</t>
  </si>
  <si>
    <t>3.3.2.</t>
  </si>
  <si>
    <t>Психологический тренинг в группе для несовершеннолетних граждан</t>
  </si>
  <si>
    <t>3.3.3.</t>
  </si>
  <si>
    <t>3.3.4.</t>
  </si>
  <si>
    <t>3.4.</t>
  </si>
  <si>
    <t>Социально–психологическое консультирование, в том числе по вопросам внутрисемейных отношений</t>
  </si>
  <si>
    <t>3.4.1.</t>
  </si>
  <si>
    <t xml:space="preserve">Социально–психологическое консультирование в группе </t>
  </si>
  <si>
    <t>3.4.2.</t>
  </si>
  <si>
    <t>3.4.3.</t>
  </si>
  <si>
    <t>3.5.</t>
  </si>
  <si>
    <t>Индивидуальное социально–психологическое консультирование</t>
  </si>
  <si>
    <t>3.4.4.</t>
  </si>
  <si>
    <t>3.4.5.</t>
  </si>
  <si>
    <t>3.4.6.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</si>
  <si>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</si>
  <si>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Оказание индивидуальной психологической помощи, в том числе беседы, общение, выслушивание, подбадривание, мотивация к активности, психологическая поддержка жизненного тонуса клиентов</t>
  </si>
  <si>
    <t>Оказание психологической помощи в группе, в том числе беседы, общение, выслушивание, подбадривание, мотивация к активности, психологическая поддержка жизненного тонуса клиентов</t>
  </si>
  <si>
    <t>3.5.1.</t>
  </si>
  <si>
    <t>3.5.2.</t>
  </si>
  <si>
    <t>3.5.3.</t>
  </si>
  <si>
    <t>3.5.4.</t>
  </si>
  <si>
    <t>3.5.6.</t>
  </si>
  <si>
    <t>3.5.7.</t>
  </si>
  <si>
    <t>3.6.</t>
  </si>
  <si>
    <t>Социально–психологический патронаж</t>
  </si>
  <si>
    <t>3.6.1.</t>
  </si>
  <si>
    <t>3.6.2.</t>
  </si>
  <si>
    <t>3.6.3.</t>
  </si>
  <si>
    <t>Социально-психологический патронаж</t>
  </si>
  <si>
    <t>4.</t>
  </si>
  <si>
    <t>Социально-педагогические</t>
  </si>
  <si>
    <t>4.1.</t>
  </si>
  <si>
    <t>Организация досуга (посещение театров, выставок, экскурсии, концерты и другие мероприятия)</t>
  </si>
  <si>
    <t>4.1.1.</t>
  </si>
  <si>
    <t>4.1.2.</t>
  </si>
  <si>
    <t>4.1.3.</t>
  </si>
  <si>
    <t>4.2.</t>
  </si>
  <si>
    <t>Обучение родственников практическим навыкам общего ухода за тяжелобольными получателями социальных услуг</t>
  </si>
  <si>
    <t>Проведение индивидуального занятия по обучению родственников практическим навыкам общего ухода за тяжелобольными получателями социальных услуг</t>
  </si>
  <si>
    <t>Проведение занятия в группе по обучению родственников практическим навыкам общего ухода за тяжелобольными получателями социальных услуг</t>
  </si>
  <si>
    <t>4.2.1.</t>
  </si>
  <si>
    <t>4.2.2.</t>
  </si>
  <si>
    <t>4.2.3.</t>
  </si>
  <si>
    <t>4.2.4.</t>
  </si>
  <si>
    <t>4.2.5.</t>
  </si>
  <si>
    <t>4.2.6.</t>
  </si>
  <si>
    <t>4.3.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</si>
  <si>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</t>
  </si>
  <si>
    <t>4.3.1.</t>
  </si>
  <si>
    <t>4.3.2.</t>
  </si>
  <si>
    <t>4.3.3.</t>
  </si>
  <si>
    <t>4.4.</t>
  </si>
  <si>
    <t>Социально–педагогическая коррекция, включая диагностику и консультирование</t>
  </si>
  <si>
    <t xml:space="preserve">Педагогическая диагностика </t>
  </si>
  <si>
    <t>Индивидуальное социально–педагогическое консультирование</t>
  </si>
  <si>
    <t xml:space="preserve">Социально–педагогическое консультирование в группе </t>
  </si>
  <si>
    <t>4.4.1.</t>
  </si>
  <si>
    <t>4.4.2.</t>
  </si>
  <si>
    <t>4.4.3.</t>
  </si>
  <si>
    <t>4.4.4.</t>
  </si>
  <si>
    <t>4.4.5.</t>
  </si>
  <si>
    <t>4.4.6.</t>
  </si>
  <si>
    <t>4.5.</t>
  </si>
  <si>
    <t>Формирование у получателей социальных услуг позитивных интересов (в том числе в сфере досуга)</t>
  </si>
  <si>
    <t>4.5.1.</t>
  </si>
  <si>
    <t>4.5.2.</t>
  </si>
  <si>
    <t>4.5.3.</t>
  </si>
  <si>
    <t>5.</t>
  </si>
  <si>
    <t>Социально-трудовые</t>
  </si>
  <si>
    <t>Проведение мероприятий по использованию трудовых возможностей и обучению доступным профессиональным навыкам</t>
  </si>
  <si>
    <t>5.1.</t>
  </si>
  <si>
    <t>Проведение индивидуального занятия по использованию трудовых возможностей и обучению доступным профессиональным навыкам</t>
  </si>
  <si>
    <t>5.1.2.</t>
  </si>
  <si>
    <t>Проведение занятия в группе по использованию трудовых возможностей и обучению доступным профессиональным навыкам</t>
  </si>
  <si>
    <t>5.1.1.</t>
  </si>
  <si>
    <t>5.1.3.</t>
  </si>
  <si>
    <t>5.1.4.</t>
  </si>
  <si>
    <t>5.1.5.</t>
  </si>
  <si>
    <t>5.1.6.</t>
  </si>
  <si>
    <t>Оказание помощи в трудоустройстве</t>
  </si>
  <si>
    <t>5.2.</t>
  </si>
  <si>
    <t>5.2.1.</t>
  </si>
  <si>
    <t>5.2.2.</t>
  </si>
  <si>
    <t>5.2.3.</t>
  </si>
  <si>
    <t>Организация помощи в получении образования и (или) квалификации инвалидами (детьми-инвалидами) в соответствии с их способностями</t>
  </si>
  <si>
    <t>5.3.</t>
  </si>
  <si>
    <t>5.3.1.</t>
  </si>
  <si>
    <t>5.3.2.</t>
  </si>
  <si>
    <t>5.3.3.</t>
  </si>
  <si>
    <t>Организация лечебно-трудовой деятельности инвалидов с применением следующих средств, адаптированных для них: швейных и вязальных машин, приспособлений и устройств для управления ими, изделий и приспособлений, используемых в процессе шитья, вязанья, вышивания и глажения пишущих машинок с крупным шрифтом и шрифтом Брайля и приспособлений для работы на них садовых инструментов и приспособлений, обеспечивающих инвалидам возможность работы с ними приспособлений для занятия гончарными работами, ловлей рыбы и иных.</t>
  </si>
  <si>
    <t>5.4.</t>
  </si>
  <si>
    <t>5.4.1.</t>
  </si>
  <si>
    <t>Организация и проведение индивидуальных занятий по социально-трудовой реабилитации с целью  восстановления, развития остаточных трудовых возможностей, по обучению доступным профессиональным навыкам с учетом адекватных  физических и психических  возможностей клиента</t>
  </si>
  <si>
    <t>5.4.2.</t>
  </si>
  <si>
    <t>5.4.3.</t>
  </si>
  <si>
    <t>Организация и проведение групповых занятий по социально-трудовой реабилитации с целью  восстановления, развития остаточных трудовых возможностей, по обучению доступным профессиональным навыкам с учетом адекватных  физических и психических  возможностей клиента</t>
  </si>
  <si>
    <t>5.4.4.</t>
  </si>
  <si>
    <t>5.4.5.</t>
  </si>
  <si>
    <t>6.</t>
  </si>
  <si>
    <t>Социально-правовые</t>
  </si>
  <si>
    <t>Содействие в сохранении гражданами пожилого возраста занимаемых ими ранее по договору найма или аренды жилых помещений государственного или муниципального жилого фонда в течение шести месяцев с момента поступления в стационарную организацию социального обслуживания, а в случаях, если в жилых помещениях остались проживать члены их семей – в течение всего времени пребывания в этой организации, а также содействие во внеочередном обеспечении жилым помещением в случае их отказа от услуг организации социального обслуживания по истечении указанного срока, если им не может быть возвращено ранее занимаемое ими жилое помещение</t>
  </si>
  <si>
    <t>6.1.</t>
  </si>
  <si>
    <t>Содействие в подготовке обращения в органы местного самоуправления</t>
  </si>
  <si>
    <t>Осуществление посреднических действий между клиентом и органами местного самоуправления, родственниками клиента</t>
  </si>
  <si>
    <t>6.1.1.</t>
  </si>
  <si>
    <t>6.1.2.</t>
  </si>
  <si>
    <t>6.1.3.</t>
  </si>
  <si>
    <t>6.1.4.</t>
  </si>
  <si>
    <t>Оказание помощи проживающим в стационарных организациях социального обслуживания детям-инвалидам, являющимся детьми-сиротами или детьми, оставшимися без попечения родителей, и инвалидам, достигшим возраста 18 лет, в обеспечении их жилыми помещениями органами местного самоуправления по месту нахождения данных организаций, либо по месту прежнего места жительства, если индивидуальная программа реабилитации инвалида предусматривает возможность осуществлять им самообслуживание и вести самостоятельный образ жизни</t>
  </si>
  <si>
    <t>6.2.</t>
  </si>
  <si>
    <t>6.2.1.</t>
  </si>
  <si>
    <t>6.2.2.</t>
  </si>
  <si>
    <t>Оказание помощи в оформлении и восстановлении документов получателей социальных услуг</t>
  </si>
  <si>
    <t>6.3.</t>
  </si>
  <si>
    <t>6.3.1.</t>
  </si>
  <si>
    <t>6.3.2.</t>
  </si>
  <si>
    <t>Содействие клиенту в подготовке обращений в различные организации по вопросу оформления и восстановления документов</t>
  </si>
  <si>
    <t>Обращение в интересах клиента либо сопровождение клиента в различные организации по вопросу оформления и восстановления документов</t>
  </si>
  <si>
    <t>6.3.3.</t>
  </si>
  <si>
    <t>6.3.4.</t>
  </si>
  <si>
    <t>6.3.5.</t>
  </si>
  <si>
    <t>6.3.6.</t>
  </si>
  <si>
    <t>Оказание помощи в получении юридических услуг</t>
  </si>
  <si>
    <t>6.4.</t>
  </si>
  <si>
    <t>6.4.1.</t>
  </si>
  <si>
    <t>6.4.2.</t>
  </si>
  <si>
    <t>6.4.3.</t>
  </si>
  <si>
    <t>6.5.</t>
  </si>
  <si>
    <t>Содействие в осуществлении по отношению к гражданам мер социальной поддержки, установленных законодательством Российской Федерации и Свердловской области</t>
  </si>
  <si>
    <t>Содействие клиенту в подготовке документов, необходимых для предоставления  мер  социальной поддержки</t>
  </si>
  <si>
    <t>Обращение в интересах клиента либо сопровождение клиента в управление социальной политики, многофункциональный центр предоставления государственных и муниципальных услуг</t>
  </si>
  <si>
    <t>6.5.1.</t>
  </si>
  <si>
    <t>6.5.2.</t>
  </si>
  <si>
    <t>6.5.3.</t>
  </si>
  <si>
    <t>6.5.4.</t>
  </si>
  <si>
    <t>6.5.6.</t>
  </si>
  <si>
    <t>6.5.5.</t>
  </si>
  <si>
    <t>6.6.</t>
  </si>
  <si>
    <t>Оказание помощи в пенсионном обеспечении и предоставлении других социальных выплат</t>
  </si>
  <si>
    <t>Содействие клиенту в подготовке документов, необходимых для организации пенсионного обеспечения и предоставления других социальных выплат</t>
  </si>
  <si>
    <t>Обращение в интересах клиента либо сопровождение клиента в организацию, осуществляющую пенсионное обеспечение или предоставление других социальных выплат</t>
  </si>
  <si>
    <t>6.6.1.</t>
  </si>
  <si>
    <t>6.6.2.</t>
  </si>
  <si>
    <t>6.6.3.</t>
  </si>
  <si>
    <t>6.6.4.</t>
  </si>
  <si>
    <t>6.6.5.</t>
  </si>
  <si>
    <t>6.6.6.</t>
  </si>
  <si>
    <t>Консультирование по вопросам, связанным с правом граждан на социальное обслуживание в государственной и негосударственной системах социальных служб и защиту своих интересов</t>
  </si>
  <si>
    <t>6.7.</t>
  </si>
  <si>
    <t>6.7.1.</t>
  </si>
  <si>
    <t>6.7.2.</t>
  </si>
  <si>
    <t>6.7.3.</t>
  </si>
  <si>
    <t>Содействие в оформлении регистрации по месту пребывания</t>
  </si>
  <si>
    <t>6.8.</t>
  </si>
  <si>
    <t>Содействие клиенту в подготовке документов, необходимых для оформления регистрации по месту пребывания</t>
  </si>
  <si>
    <t xml:space="preserve">Обращение в интересах клиента либо сопровождение клиента в подразделение Федеральной  миграционной службы </t>
  </si>
  <si>
    <t>6.8.1.</t>
  </si>
  <si>
    <t>6.8.2.</t>
  </si>
  <si>
    <t>6.8.3.</t>
  </si>
  <si>
    <t>6.8.4.</t>
  </si>
  <si>
    <t>6.8.5.</t>
  </si>
  <si>
    <t>6.8.6.</t>
  </si>
  <si>
    <t>Услуги по защите прав и законных интересов получателей социальных услуг</t>
  </si>
  <si>
    <t>6.9.</t>
  </si>
  <si>
    <t>6.9.1.</t>
  </si>
  <si>
    <t>6.9.2.</t>
  </si>
  <si>
    <t>6.9.3.</t>
  </si>
  <si>
    <t>7.</t>
  </si>
  <si>
    <t>Услуги, оказываемые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</si>
  <si>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Проведение индивидуального занятия по обучению пользованием средствами ухода и техническими средствами реабилитации</t>
  </si>
  <si>
    <t>Проведение занятия в группе по обучению пользованию средствами ухода и техническими средствами реабилитации</t>
  </si>
  <si>
    <t>Обучение инвалидов (детей-инвалидов) пользованию средствами ухода и техническими средствами реабилитации</t>
  </si>
  <si>
    <t>7.1.</t>
  </si>
  <si>
    <t>7.1.1.</t>
  </si>
  <si>
    <t>7.1.2.</t>
  </si>
  <si>
    <t>7.1.3.</t>
  </si>
  <si>
    <t>7.1.4.</t>
  </si>
  <si>
    <t>7.1.5.</t>
  </si>
  <si>
    <t>7.1.6.</t>
  </si>
  <si>
    <t>7.2.</t>
  </si>
  <si>
    <t>Проведение социально–реабилитационных мероприятий в сфере социального обслуживания</t>
  </si>
  <si>
    <t>Проведение занятий в группах взаимоподдержки, клубах общения</t>
  </si>
  <si>
    <t>7.2.1.</t>
  </si>
  <si>
    <t>7.2.2.</t>
  </si>
  <si>
    <t>7.2.3.</t>
  </si>
  <si>
    <t>Обучение навыкам самообслуживания, поведения в быту и общественных местах</t>
  </si>
  <si>
    <t>7.3.</t>
  </si>
  <si>
    <t>Проведение индивидуального занятия по обучению навыкам самообслуживания, поведения в быту и общественных местах</t>
  </si>
  <si>
    <t>Проведение занятия в группе по обучению навыкам самообслуживания, поведения в быту и общественных местах</t>
  </si>
  <si>
    <t>7.3.1.</t>
  </si>
  <si>
    <t>7.3.2.</t>
  </si>
  <si>
    <t>7.3.3.</t>
  </si>
  <si>
    <t>7.3.4.</t>
  </si>
  <si>
    <t>7.3.5.</t>
  </si>
  <si>
    <t>7.3.6.</t>
  </si>
  <si>
    <t>Оказание помощи в обучении навыкам компьютерной грамотности</t>
  </si>
  <si>
    <t>7.4.</t>
  </si>
  <si>
    <t>Проведение индивидуального занятия по обучению навыкам компьютерной грамотности</t>
  </si>
  <si>
    <t>Проведение занятия в группе по обучению навыкам компьютерной грамотности</t>
  </si>
  <si>
    <t>7.4.1.</t>
  </si>
  <si>
    <t>7.4.2.</t>
  </si>
  <si>
    <t>7.4.3.</t>
  </si>
  <si>
    <t>7.4.4.</t>
  </si>
  <si>
    <t>7.4.5.</t>
  </si>
  <si>
    <t>7.4.6.</t>
  </si>
  <si>
    <t>Срочные социальные услуги</t>
  </si>
  <si>
    <t>8.</t>
  </si>
  <si>
    <t>8.1.</t>
  </si>
  <si>
    <t>Содействие в получении временного жилого помещения</t>
  </si>
  <si>
    <t>Предоставление возможности пребывания в пункте предоставления срочных социальных услуг на базе модульного здания</t>
  </si>
  <si>
    <t>Осуществление посреднических действий между клиентом и медицинскими организациями в целях организации прохождения медицинских обследований, необходимых для предоставления жилых помещений в условиях круглосуточного или ночного пребывания в организациях социального обслуживания</t>
  </si>
  <si>
    <t xml:space="preserve">Осуществление посреднических действий между клиентом и организациями, физическими лицами, предоставляющими жилые помещения </t>
  </si>
  <si>
    <t>8.1.1.</t>
  </si>
  <si>
    <t>8.1.2.</t>
  </si>
  <si>
    <t>8.1.3.</t>
  </si>
  <si>
    <t>8.1.4.</t>
  </si>
  <si>
    <t>8.1.5.</t>
  </si>
  <si>
    <t>8.1.6.</t>
  </si>
  <si>
    <t>8.1.7.</t>
  </si>
  <si>
    <t>8.1.8.</t>
  </si>
  <si>
    <t>8.1.9.</t>
  </si>
  <si>
    <t>8.2.</t>
  </si>
  <si>
    <t xml:space="preserve">Проведение опроса и первичной социальной диагностики граждан для оценки их реального положения </t>
  </si>
  <si>
    <t>Проведение опроса и первичной социальной диагностики граждан для оценки их реального положения</t>
  </si>
  <si>
    <t>8.2.1.</t>
  </si>
  <si>
    <t>8.2.2.</t>
  </si>
  <si>
    <t>8.2.3.</t>
  </si>
  <si>
    <t>Содействие в госпитализации получателей социальных услуг, нуждающихся в лечении, в медицинские организации</t>
  </si>
  <si>
    <t>8.3.</t>
  </si>
  <si>
    <t>8.3.1.</t>
  </si>
  <si>
    <t>8.3.2.</t>
  </si>
  <si>
    <t>8.3.3.</t>
  </si>
  <si>
    <t>Содействие в восстановлении документов, удостоверяющих личность, включая фотографирование на документы получателей социальных услуг</t>
  </si>
  <si>
    <t>8.4.</t>
  </si>
  <si>
    <t>Изготовление фотографий для оформления паспорта</t>
  </si>
  <si>
    <t>8.4.1.</t>
  </si>
  <si>
    <t>8.4.2.</t>
  </si>
  <si>
    <t>8.4.3.</t>
  </si>
  <si>
    <t>8.4.4.</t>
  </si>
  <si>
    <t>8.4.5.</t>
  </si>
  <si>
    <t>8.4.6.</t>
  </si>
  <si>
    <t>8.4.7.</t>
  </si>
  <si>
    <t>8.4.8.</t>
  </si>
  <si>
    <t>8.4.9.</t>
  </si>
  <si>
    <t>Содействие в поиске родственников и восстановлении утраченных связей с ними</t>
  </si>
  <si>
    <t>8.5.</t>
  </si>
  <si>
    <t>8.5.1.</t>
  </si>
  <si>
    <t>8.5.2.</t>
  </si>
  <si>
    <t>Оказание помощи в подготовке документов, направляемых в различные инстанции по конкретным проблемам получателей социальных услуг</t>
  </si>
  <si>
    <t>8.6.</t>
  </si>
  <si>
    <t>8.6.1.</t>
  </si>
  <si>
    <t>8.6.2.</t>
  </si>
  <si>
    <t>8.6.3.</t>
  </si>
  <si>
    <t>8.7.</t>
  </si>
  <si>
    <t>8.7.1.</t>
  </si>
  <si>
    <t>8.7.2.</t>
  </si>
  <si>
    <t>8.7.3.</t>
  </si>
  <si>
    <t>8.8.</t>
  </si>
  <si>
    <t>Обеспечение бесплатным горячим питанием или наборами продуктов</t>
  </si>
  <si>
    <t>Обеспечение бесплатным горячим питанием</t>
  </si>
  <si>
    <t>Обеспечение набором продуктов</t>
  </si>
  <si>
    <t>8.8.1.</t>
  </si>
  <si>
    <t>8.8.2.</t>
  </si>
  <si>
    <t>8.8.3.</t>
  </si>
  <si>
    <t>8.8.4.</t>
  </si>
  <si>
    <t>8.8.5.</t>
  </si>
  <si>
    <t>8.8.6.</t>
  </si>
  <si>
    <t>8.9.</t>
  </si>
  <si>
    <t>Обеспечение одеждой, обувью и другими предметами первой необходимости</t>
  </si>
  <si>
    <t>Обеспечение одеждой и обувью, бывшими в употреблении</t>
  </si>
  <si>
    <t>Обеспечение предметами первой необходимости</t>
  </si>
  <si>
    <t>8.9.1.</t>
  </si>
  <si>
    <t>8.9.2.</t>
  </si>
  <si>
    <t>8.9.3.</t>
  </si>
  <si>
    <t>8.9.4.</t>
  </si>
  <si>
    <t>8.9.5.</t>
  </si>
  <si>
    <t>8.9.6.</t>
  </si>
  <si>
    <t>8.10.</t>
  </si>
  <si>
    <t>Содействие в получении юридической помощи в целях защиты прав и законных интересов получателей социальных услуг</t>
  </si>
  <si>
    <t>8.10.1.</t>
  </si>
  <si>
    <t>8.10.2.</t>
  </si>
  <si>
    <t>8.10.3.</t>
  </si>
  <si>
    <t>8.11.</t>
  </si>
  <si>
    <t>Содействие в получении экстренной психологической помощи с привлечением к этой работе психологов и священнослужителей, в том числе оказание психологической помощи анонимно с использованием телефона доверия</t>
  </si>
  <si>
    <t>8.11.1.</t>
  </si>
  <si>
    <t>8.11.2.</t>
  </si>
  <si>
    <t>8.11.3.</t>
  </si>
  <si>
    <t>Формы предоставления услуг</t>
  </si>
  <si>
    <t>Объем государственного задания на 2015 год (штук)</t>
  </si>
  <si>
    <t>Сумма:</t>
  </si>
  <si>
    <t>Всего по виду</t>
  </si>
  <si>
    <t>8.5.3.</t>
  </si>
  <si>
    <r>
      <rPr>
        <b/>
        <u/>
        <sz val="12"/>
        <color theme="1"/>
        <rFont val="Calibri"/>
        <family val="2"/>
        <charset val="204"/>
        <scheme val="minor"/>
      </rPr>
      <t>ГБУ СОН "ЦСПСиД                                                    Нижнесергинского района"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Виды услуг: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</si>
</sst>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 shrinkToFi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1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2" borderId="1" xfId="0" applyNumberFormat="1" applyFill="1" applyBorder="1"/>
    <xf numFmtId="14" fontId="0" fillId="0" borderId="2" xfId="0" applyNumberFormat="1" applyBorder="1" applyAlignment="1">
      <alignment wrapText="1"/>
    </xf>
    <xf numFmtId="0" fontId="0" fillId="2" borderId="1" xfId="0" applyFill="1" applyBorder="1"/>
    <xf numFmtId="0" fontId="1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3" xfId="0" applyNumberFormat="1" applyBorder="1"/>
    <xf numFmtId="3" fontId="0" fillId="0" borderId="2" xfId="0" applyNumberFormat="1" applyBorder="1" applyAlignment="1">
      <alignment horizontal="right"/>
    </xf>
    <xf numFmtId="0" fontId="1" fillId="0" borderId="4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4" borderId="1" xfId="0" applyFont="1" applyFill="1" applyBorder="1"/>
    <xf numFmtId="0" fontId="1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16" fontId="1" fillId="4" borderId="2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0" fillId="6" borderId="1" xfId="0" applyFill="1" applyBorder="1"/>
    <xf numFmtId="14" fontId="0" fillId="4" borderId="2" xfId="0" applyNumberForma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1"/>
  <sheetViews>
    <sheetView showWhiteSpace="0" view="pageLayout" topLeftCell="A43" zoomScaleNormal="100" workbookViewId="0">
      <selection activeCell="B8" sqref="B8"/>
    </sheetView>
  </sheetViews>
  <sheetFormatPr defaultRowHeight="15" x14ac:dyDescent="0.25"/>
  <cols>
    <col min="1" max="1" width="7.85546875" customWidth="1"/>
    <col min="2" max="2" width="24" customWidth="1"/>
    <col min="3" max="3" width="49.28515625" customWidth="1"/>
    <col min="4" max="4" width="28.28515625" customWidth="1"/>
    <col min="6" max="6" width="134.28515625" customWidth="1"/>
  </cols>
  <sheetData>
    <row r="1" spans="1:6" ht="39.75" customHeight="1" x14ac:dyDescent="0.25">
      <c r="B1" s="2" t="s">
        <v>3</v>
      </c>
      <c r="C1" s="5"/>
    </row>
    <row r="2" spans="1:6" x14ac:dyDescent="0.25">
      <c r="F2" s="2"/>
    </row>
    <row r="3" spans="1:6" x14ac:dyDescent="0.25">
      <c r="F3" s="2"/>
    </row>
    <row r="4" spans="1:6" x14ac:dyDescent="0.25">
      <c r="F4" s="2" t="s">
        <v>18</v>
      </c>
    </row>
    <row r="5" spans="1:6" ht="30" x14ac:dyDescent="0.25">
      <c r="A5" s="1" t="s">
        <v>1</v>
      </c>
      <c r="B5" s="1" t="s">
        <v>0</v>
      </c>
      <c r="C5" s="1" t="s">
        <v>4</v>
      </c>
      <c r="D5" s="1" t="s">
        <v>2</v>
      </c>
      <c r="F5" s="2" t="s">
        <v>19</v>
      </c>
    </row>
    <row r="6" spans="1:6" ht="20.25" customHeight="1" x14ac:dyDescent="0.25">
      <c r="A6" s="10" t="s">
        <v>5</v>
      </c>
      <c r="B6" s="10" t="s">
        <v>6</v>
      </c>
      <c r="C6" s="10" t="s">
        <v>7</v>
      </c>
      <c r="D6" s="6">
        <f>D7+D11+D16+D21+D27+D30+D33+D37+D42+D45+D47+D50+D52+D54+D56+D61+D63+D65+D67+D85+D87+D101+D105+D109+D113+D117</f>
        <v>66246</v>
      </c>
      <c r="F6" s="2" t="s">
        <v>23</v>
      </c>
    </row>
    <row r="7" spans="1:6" ht="44.25" customHeight="1" x14ac:dyDescent="0.25">
      <c r="A7" s="11" t="s">
        <v>8</v>
      </c>
      <c r="B7" s="3"/>
      <c r="C7" s="12" t="s">
        <v>11</v>
      </c>
      <c r="D7" s="7">
        <f>D8+D9+D10</f>
        <v>7665</v>
      </c>
      <c r="F7" s="2" t="s">
        <v>24</v>
      </c>
    </row>
    <row r="8" spans="1:6" ht="45" x14ac:dyDescent="0.25">
      <c r="A8" s="3" t="s">
        <v>9</v>
      </c>
      <c r="B8" s="3" t="s">
        <v>10</v>
      </c>
      <c r="C8" s="4" t="s">
        <v>12</v>
      </c>
      <c r="D8" s="8">
        <v>0</v>
      </c>
      <c r="F8" s="2" t="s">
        <v>25</v>
      </c>
    </row>
    <row r="9" spans="1:6" ht="45" x14ac:dyDescent="0.25">
      <c r="A9" s="3" t="s">
        <v>13</v>
      </c>
      <c r="B9" s="3" t="s">
        <v>10</v>
      </c>
      <c r="C9" s="3" t="s">
        <v>14</v>
      </c>
      <c r="D9" s="8">
        <v>7665</v>
      </c>
      <c r="F9" s="2" t="s">
        <v>26</v>
      </c>
    </row>
    <row r="10" spans="1:6" ht="45" x14ac:dyDescent="0.25">
      <c r="A10" s="3" t="s">
        <v>17</v>
      </c>
      <c r="B10" s="3" t="s">
        <v>16</v>
      </c>
      <c r="C10" s="3" t="s">
        <v>15</v>
      </c>
      <c r="D10" s="8">
        <v>0</v>
      </c>
      <c r="F10" s="2" t="s">
        <v>20</v>
      </c>
    </row>
    <row r="11" spans="1:6" ht="30" x14ac:dyDescent="0.25">
      <c r="A11" s="11" t="s">
        <v>27</v>
      </c>
      <c r="B11" s="3"/>
      <c r="C11" s="11" t="s">
        <v>28</v>
      </c>
      <c r="D11" s="6">
        <f>D12+D13+D14+D15</f>
        <v>7665</v>
      </c>
      <c r="F11" s="2"/>
    </row>
    <row r="12" spans="1:6" ht="45" x14ac:dyDescent="0.25">
      <c r="A12" s="3" t="s">
        <v>29</v>
      </c>
      <c r="B12" s="3" t="s">
        <v>10</v>
      </c>
      <c r="C12" s="3" t="s">
        <v>31</v>
      </c>
      <c r="D12" s="8">
        <v>0</v>
      </c>
      <c r="F12" s="2" t="s">
        <v>22</v>
      </c>
    </row>
    <row r="13" spans="1:6" ht="30" x14ac:dyDescent="0.25">
      <c r="A13" s="3" t="s">
        <v>32</v>
      </c>
      <c r="B13" s="3" t="s">
        <v>10</v>
      </c>
      <c r="C13" s="3" t="s">
        <v>34</v>
      </c>
      <c r="D13" s="8">
        <v>7665</v>
      </c>
      <c r="F13" s="2" t="s">
        <v>21</v>
      </c>
    </row>
    <row r="14" spans="1:6" ht="45" x14ac:dyDescent="0.25">
      <c r="A14" s="3" t="s">
        <v>30</v>
      </c>
      <c r="B14" s="3" t="s">
        <v>16</v>
      </c>
      <c r="C14" s="3" t="s">
        <v>31</v>
      </c>
      <c r="D14" s="8">
        <v>0</v>
      </c>
    </row>
    <row r="15" spans="1:6" ht="30" x14ac:dyDescent="0.25">
      <c r="A15" s="3" t="s">
        <v>33</v>
      </c>
      <c r="B15" s="3" t="s">
        <v>16</v>
      </c>
      <c r="C15" s="3" t="s">
        <v>34</v>
      </c>
      <c r="D15" s="8">
        <v>0</v>
      </c>
      <c r="F15" s="2"/>
    </row>
    <row r="16" spans="1:6" ht="30" x14ac:dyDescent="0.25">
      <c r="A16" s="11" t="s">
        <v>35</v>
      </c>
      <c r="B16" s="3"/>
      <c r="C16" s="11" t="s">
        <v>36</v>
      </c>
      <c r="D16" s="9">
        <f>D17+D18+D19+D20</f>
        <v>7665</v>
      </c>
      <c r="F16" s="2"/>
    </row>
    <row r="17" spans="1:6" ht="45" x14ac:dyDescent="0.25">
      <c r="A17" s="3" t="s">
        <v>37</v>
      </c>
      <c r="B17" s="3" t="s">
        <v>10</v>
      </c>
      <c r="C17" s="3" t="s">
        <v>41</v>
      </c>
      <c r="D17" s="8">
        <v>0</v>
      </c>
      <c r="F17" s="2"/>
    </row>
    <row r="18" spans="1:6" ht="45" x14ac:dyDescent="0.25">
      <c r="A18" s="3" t="s">
        <v>38</v>
      </c>
      <c r="B18" s="3" t="s">
        <v>10</v>
      </c>
      <c r="C18" s="3" t="s">
        <v>42</v>
      </c>
      <c r="D18" s="8">
        <v>7665</v>
      </c>
      <c r="F18" s="2"/>
    </row>
    <row r="19" spans="1:6" ht="46.5" customHeight="1" x14ac:dyDescent="0.25">
      <c r="A19" s="3" t="s">
        <v>39</v>
      </c>
      <c r="B19" s="3" t="s">
        <v>16</v>
      </c>
      <c r="C19" s="3" t="s">
        <v>43</v>
      </c>
      <c r="D19" s="8">
        <v>0</v>
      </c>
    </row>
    <row r="20" spans="1:6" ht="60" x14ac:dyDescent="0.25">
      <c r="A20" s="3" t="s">
        <v>40</v>
      </c>
      <c r="B20" s="3" t="s">
        <v>16</v>
      </c>
      <c r="C20" s="3" t="s">
        <v>44</v>
      </c>
      <c r="D20" s="8">
        <v>0</v>
      </c>
    </row>
    <row r="21" spans="1:6" ht="60" x14ac:dyDescent="0.25">
      <c r="A21" s="11" t="s">
        <v>45</v>
      </c>
      <c r="B21" s="3"/>
      <c r="C21" s="11" t="s">
        <v>46</v>
      </c>
      <c r="D21" s="9">
        <f>D22+D23+D24+D25+D26</f>
        <v>11634</v>
      </c>
    </row>
    <row r="22" spans="1:6" ht="30" x14ac:dyDescent="0.25">
      <c r="A22" s="3" t="s">
        <v>48</v>
      </c>
      <c r="B22" s="3" t="s">
        <v>10</v>
      </c>
      <c r="C22" s="3" t="s">
        <v>47</v>
      </c>
      <c r="D22" s="8">
        <v>0</v>
      </c>
    </row>
    <row r="23" spans="1:6" ht="30" x14ac:dyDescent="0.25">
      <c r="A23" s="3" t="s">
        <v>50</v>
      </c>
      <c r="B23" s="3" t="s">
        <v>10</v>
      </c>
      <c r="C23" s="3" t="s">
        <v>49</v>
      </c>
      <c r="D23" s="8">
        <v>0</v>
      </c>
    </row>
    <row r="24" spans="1:6" ht="30" x14ac:dyDescent="0.25">
      <c r="A24" s="3" t="s">
        <v>51</v>
      </c>
      <c r="B24" s="3" t="s">
        <v>10</v>
      </c>
      <c r="C24" s="3" t="s">
        <v>53</v>
      </c>
      <c r="D24" s="8">
        <v>10542</v>
      </c>
    </row>
    <row r="25" spans="1:6" ht="30" x14ac:dyDescent="0.25">
      <c r="A25" s="3" t="s">
        <v>52</v>
      </c>
      <c r="B25" s="3" t="s">
        <v>10</v>
      </c>
      <c r="C25" s="3" t="s">
        <v>54</v>
      </c>
      <c r="D25" s="8">
        <v>1092</v>
      </c>
    </row>
    <row r="26" spans="1:6" ht="45" x14ac:dyDescent="0.25">
      <c r="A26" s="3" t="s">
        <v>56</v>
      </c>
      <c r="B26" s="3" t="s">
        <v>16</v>
      </c>
      <c r="C26" s="3" t="s">
        <v>55</v>
      </c>
      <c r="D26" s="8">
        <v>0</v>
      </c>
    </row>
    <row r="27" spans="1:6" x14ac:dyDescent="0.25">
      <c r="A27" s="11" t="s">
        <v>57</v>
      </c>
      <c r="B27" s="3"/>
      <c r="C27" s="11" t="s">
        <v>58</v>
      </c>
      <c r="D27" s="9">
        <f>D28+D29</f>
        <v>15330</v>
      </c>
    </row>
    <row r="28" spans="1:6" x14ac:dyDescent="0.25">
      <c r="A28" s="3" t="s">
        <v>62</v>
      </c>
      <c r="B28" s="3" t="s">
        <v>10</v>
      </c>
      <c r="C28" s="3" t="s">
        <v>58</v>
      </c>
      <c r="D28" s="8">
        <v>15330</v>
      </c>
    </row>
    <row r="29" spans="1:6" ht="30" x14ac:dyDescent="0.25">
      <c r="A29" s="3" t="s">
        <v>63</v>
      </c>
      <c r="B29" s="3" t="s">
        <v>16</v>
      </c>
      <c r="C29" s="3" t="s">
        <v>59</v>
      </c>
      <c r="D29" s="8">
        <v>0</v>
      </c>
    </row>
    <row r="30" spans="1:6" ht="45" x14ac:dyDescent="0.25">
      <c r="A30" s="11" t="s">
        <v>60</v>
      </c>
      <c r="B30" s="3"/>
      <c r="C30" s="11" t="s">
        <v>61</v>
      </c>
      <c r="D30" s="9">
        <f>D31+D32</f>
        <v>1092</v>
      </c>
    </row>
    <row r="31" spans="1:6" ht="29.45" customHeight="1" x14ac:dyDescent="0.25">
      <c r="A31" s="3" t="s">
        <v>64</v>
      </c>
      <c r="B31" s="3" t="s">
        <v>10</v>
      </c>
      <c r="C31" s="3" t="s">
        <v>61</v>
      </c>
      <c r="D31" s="8">
        <v>1092</v>
      </c>
    </row>
    <row r="32" spans="1:6" ht="30" customHeight="1" x14ac:dyDescent="0.25">
      <c r="A32" s="3" t="s">
        <v>65</v>
      </c>
      <c r="B32" s="3" t="s">
        <v>16</v>
      </c>
      <c r="C32" s="3" t="s">
        <v>61</v>
      </c>
      <c r="D32" s="8">
        <v>0</v>
      </c>
    </row>
    <row r="33" spans="1:4" ht="30" x14ac:dyDescent="0.25">
      <c r="A33" s="11" t="s">
        <v>66</v>
      </c>
      <c r="B33" s="3"/>
      <c r="C33" s="11" t="s">
        <v>67</v>
      </c>
      <c r="D33" s="9">
        <f>D34+D35+D36</f>
        <v>7665</v>
      </c>
    </row>
    <row r="34" spans="1:4" ht="45" x14ac:dyDescent="0.25">
      <c r="A34" s="3" t="s">
        <v>68</v>
      </c>
      <c r="B34" s="3" t="s">
        <v>10</v>
      </c>
      <c r="C34" s="3" t="s">
        <v>71</v>
      </c>
      <c r="D34" s="8">
        <v>0</v>
      </c>
    </row>
    <row r="35" spans="1:4" ht="45" x14ac:dyDescent="0.25">
      <c r="A35" s="3" t="s">
        <v>69</v>
      </c>
      <c r="B35" s="3" t="s">
        <v>10</v>
      </c>
      <c r="C35" s="3" t="s">
        <v>73</v>
      </c>
      <c r="D35" s="8">
        <v>7665</v>
      </c>
    </row>
    <row r="36" spans="1:4" ht="45" x14ac:dyDescent="0.25">
      <c r="A36" s="3" t="s">
        <v>70</v>
      </c>
      <c r="B36" s="3" t="s">
        <v>16</v>
      </c>
      <c r="C36" s="3" t="s">
        <v>72</v>
      </c>
      <c r="D36" s="8">
        <v>0</v>
      </c>
    </row>
    <row r="37" spans="1:4" ht="45" x14ac:dyDescent="0.25">
      <c r="A37" s="11" t="s">
        <v>74</v>
      </c>
      <c r="B37" s="3"/>
      <c r="C37" s="11" t="s">
        <v>75</v>
      </c>
      <c r="D37" s="9">
        <f>D38+D39+D40+D41</f>
        <v>0</v>
      </c>
    </row>
    <row r="38" spans="1:4" ht="90" x14ac:dyDescent="0.25">
      <c r="A38" s="3" t="s">
        <v>76</v>
      </c>
      <c r="B38" s="3" t="s">
        <v>10</v>
      </c>
      <c r="C38" s="3" t="s">
        <v>80</v>
      </c>
      <c r="D38" s="8">
        <v>0</v>
      </c>
    </row>
    <row r="39" spans="1:4" ht="45" x14ac:dyDescent="0.25">
      <c r="A39" s="3" t="s">
        <v>77</v>
      </c>
      <c r="B39" s="3" t="s">
        <v>10</v>
      </c>
      <c r="C39" s="3" t="s">
        <v>81</v>
      </c>
      <c r="D39" s="8">
        <v>0</v>
      </c>
    </row>
    <row r="40" spans="1:4" ht="90" x14ac:dyDescent="0.25">
      <c r="A40" s="3" t="s">
        <v>78</v>
      </c>
      <c r="B40" s="3" t="s">
        <v>16</v>
      </c>
      <c r="C40" s="3" t="s">
        <v>80</v>
      </c>
      <c r="D40" s="8">
        <v>0</v>
      </c>
    </row>
    <row r="41" spans="1:4" ht="45" x14ac:dyDescent="0.25">
      <c r="A41" s="3" t="s">
        <v>79</v>
      </c>
      <c r="B41" s="3" t="s">
        <v>16</v>
      </c>
      <c r="C41" s="3" t="s">
        <v>81</v>
      </c>
      <c r="D41" s="8">
        <v>0</v>
      </c>
    </row>
    <row r="42" spans="1:4" ht="43.5" customHeight="1" x14ac:dyDescent="0.25">
      <c r="A42" s="11" t="s">
        <v>82</v>
      </c>
      <c r="B42" s="3"/>
      <c r="C42" s="11" t="s">
        <v>85</v>
      </c>
      <c r="D42" s="9">
        <f>D43+D44</f>
        <v>3765</v>
      </c>
    </row>
    <row r="43" spans="1:4" ht="60" x14ac:dyDescent="0.25">
      <c r="A43" s="3" t="s">
        <v>83</v>
      </c>
      <c r="B43" s="3" t="s">
        <v>10</v>
      </c>
      <c r="C43" s="3" t="s">
        <v>85</v>
      </c>
      <c r="D43" s="8">
        <v>3765</v>
      </c>
    </row>
    <row r="44" spans="1:4" ht="75" x14ac:dyDescent="0.25">
      <c r="A44" s="3" t="s">
        <v>84</v>
      </c>
      <c r="B44" s="3" t="s">
        <v>16</v>
      </c>
      <c r="C44" s="3" t="s">
        <v>86</v>
      </c>
      <c r="D44" s="8">
        <v>0</v>
      </c>
    </row>
    <row r="45" spans="1:4" ht="45" x14ac:dyDescent="0.25">
      <c r="A45" s="11" t="s">
        <v>89</v>
      </c>
      <c r="B45" s="3"/>
      <c r="C45" s="11" t="s">
        <v>88</v>
      </c>
      <c r="D45" s="9">
        <f>D46</f>
        <v>3765</v>
      </c>
    </row>
    <row r="46" spans="1:4" ht="45" x14ac:dyDescent="0.25">
      <c r="A46" s="3" t="s">
        <v>87</v>
      </c>
      <c r="B46" s="3" t="s">
        <v>10</v>
      </c>
      <c r="C46" s="3" t="s">
        <v>88</v>
      </c>
      <c r="D46" s="8">
        <v>3765</v>
      </c>
    </row>
    <row r="47" spans="1:4" ht="75" x14ac:dyDescent="0.25">
      <c r="A47" s="11" t="s">
        <v>90</v>
      </c>
      <c r="B47" s="3"/>
      <c r="C47" s="11" t="s">
        <v>92</v>
      </c>
      <c r="D47" s="9">
        <f>D48+D49</f>
        <v>0</v>
      </c>
    </row>
    <row r="48" spans="1:4" ht="30" x14ac:dyDescent="0.25">
      <c r="A48" s="3" t="s">
        <v>93</v>
      </c>
      <c r="B48" s="3" t="s">
        <v>91</v>
      </c>
      <c r="C48" s="3" t="s">
        <v>95</v>
      </c>
      <c r="D48" s="8">
        <v>0</v>
      </c>
    </row>
    <row r="49" spans="1:4" ht="60" x14ac:dyDescent="0.25">
      <c r="A49" s="3" t="s">
        <v>94</v>
      </c>
      <c r="B49" s="3" t="s">
        <v>91</v>
      </c>
      <c r="C49" s="3" t="s">
        <v>96</v>
      </c>
      <c r="D49" s="8">
        <v>0</v>
      </c>
    </row>
    <row r="50" spans="1:4" x14ac:dyDescent="0.25">
      <c r="A50" s="11" t="s">
        <v>97</v>
      </c>
      <c r="B50" s="3"/>
      <c r="C50" s="11" t="s">
        <v>98</v>
      </c>
      <c r="D50" s="9">
        <f>D51</f>
        <v>0</v>
      </c>
    </row>
    <row r="51" spans="1:4" x14ac:dyDescent="0.25">
      <c r="A51" s="3" t="s">
        <v>99</v>
      </c>
      <c r="B51" s="3" t="s">
        <v>91</v>
      </c>
      <c r="C51" s="3" t="s">
        <v>98</v>
      </c>
      <c r="D51" s="8">
        <v>0</v>
      </c>
    </row>
    <row r="52" spans="1:4" x14ac:dyDescent="0.25">
      <c r="A52" s="11" t="s">
        <v>100</v>
      </c>
      <c r="B52" s="3"/>
      <c r="C52" s="11" t="s">
        <v>101</v>
      </c>
      <c r="D52" s="9">
        <f>D53</f>
        <v>0</v>
      </c>
    </row>
    <row r="53" spans="1:4" x14ac:dyDescent="0.25">
      <c r="A53" s="3" t="s">
        <v>102</v>
      </c>
      <c r="B53" s="3" t="s">
        <v>91</v>
      </c>
      <c r="C53" s="3" t="s">
        <v>101</v>
      </c>
      <c r="D53" s="8">
        <v>0</v>
      </c>
    </row>
    <row r="54" spans="1:4" ht="30" x14ac:dyDescent="0.25">
      <c r="A54" s="11" t="s">
        <v>103</v>
      </c>
      <c r="B54" s="3"/>
      <c r="C54" s="11" t="s">
        <v>104</v>
      </c>
      <c r="D54" s="9">
        <f>D55</f>
        <v>0</v>
      </c>
    </row>
    <row r="55" spans="1:4" ht="30" x14ac:dyDescent="0.25">
      <c r="A55" s="3" t="s">
        <v>105</v>
      </c>
      <c r="B55" s="3" t="s">
        <v>91</v>
      </c>
      <c r="C55" s="3" t="s">
        <v>104</v>
      </c>
      <c r="D55" s="8">
        <v>0</v>
      </c>
    </row>
    <row r="56" spans="1:4" ht="60" x14ac:dyDescent="0.25">
      <c r="A56" s="11" t="s">
        <v>106</v>
      </c>
      <c r="B56" s="3"/>
      <c r="C56" s="11" t="s">
        <v>112</v>
      </c>
      <c r="D56" s="9">
        <f>D57+D58+D59+D60</f>
        <v>0</v>
      </c>
    </row>
    <row r="57" spans="1:4" ht="30" x14ac:dyDescent="0.25">
      <c r="A57" s="3" t="s">
        <v>107</v>
      </c>
      <c r="B57" s="3" t="s">
        <v>91</v>
      </c>
      <c r="C57" s="3" t="s">
        <v>111</v>
      </c>
      <c r="D57" s="8">
        <v>0</v>
      </c>
    </row>
    <row r="58" spans="1:4" ht="45" x14ac:dyDescent="0.25">
      <c r="A58" s="3" t="s">
        <v>108</v>
      </c>
      <c r="B58" s="3" t="s">
        <v>91</v>
      </c>
      <c r="C58" s="13" t="s">
        <v>113</v>
      </c>
      <c r="D58" s="8">
        <v>0</v>
      </c>
    </row>
    <row r="59" spans="1:4" x14ac:dyDescent="0.25">
      <c r="A59" s="3" t="s">
        <v>109</v>
      </c>
      <c r="B59" s="3" t="s">
        <v>91</v>
      </c>
      <c r="C59" s="3" t="s">
        <v>114</v>
      </c>
      <c r="D59" s="8">
        <v>0</v>
      </c>
    </row>
    <row r="60" spans="1:4" ht="30" x14ac:dyDescent="0.25">
      <c r="A60" s="3" t="s">
        <v>110</v>
      </c>
      <c r="B60" s="3" t="s">
        <v>91</v>
      </c>
      <c r="C60" s="3" t="s">
        <v>115</v>
      </c>
      <c r="D60" s="8">
        <v>0</v>
      </c>
    </row>
    <row r="61" spans="1:4" ht="30" x14ac:dyDescent="0.25">
      <c r="A61" s="11" t="s">
        <v>116</v>
      </c>
      <c r="B61" s="3"/>
      <c r="C61" s="11" t="s">
        <v>117</v>
      </c>
      <c r="D61" s="9">
        <f>D62</f>
        <v>0</v>
      </c>
    </row>
    <row r="62" spans="1:4" ht="30" x14ac:dyDescent="0.25">
      <c r="A62" s="3" t="s">
        <v>118</v>
      </c>
      <c r="B62" s="3" t="s">
        <v>91</v>
      </c>
      <c r="C62" s="3" t="s">
        <v>117</v>
      </c>
      <c r="D62" s="8">
        <v>0</v>
      </c>
    </row>
    <row r="63" spans="1:4" ht="32.25" customHeight="1" x14ac:dyDescent="0.25">
      <c r="A63" s="11" t="s">
        <v>119</v>
      </c>
      <c r="B63" s="3"/>
      <c r="C63" s="11" t="s">
        <v>120</v>
      </c>
      <c r="D63" s="9">
        <f>D64</f>
        <v>0</v>
      </c>
    </row>
    <row r="64" spans="1:4" ht="30" x14ac:dyDescent="0.25">
      <c r="A64" s="3" t="s">
        <v>121</v>
      </c>
      <c r="B64" s="3" t="s">
        <v>91</v>
      </c>
      <c r="C64" s="3" t="s">
        <v>120</v>
      </c>
      <c r="D64" s="8">
        <v>0</v>
      </c>
    </row>
    <row r="65" spans="1:4" ht="60" x14ac:dyDescent="0.25">
      <c r="A65" s="11" t="s">
        <v>122</v>
      </c>
      <c r="B65" s="3"/>
      <c r="C65" s="11" t="s">
        <v>124</v>
      </c>
      <c r="D65" s="9">
        <f>D66</f>
        <v>0</v>
      </c>
    </row>
    <row r="66" spans="1:4" ht="60" customHeight="1" x14ac:dyDescent="0.25">
      <c r="A66" s="3" t="s">
        <v>123</v>
      </c>
      <c r="B66" s="3" t="s">
        <v>91</v>
      </c>
      <c r="C66" s="3" t="s">
        <v>124</v>
      </c>
      <c r="D66" s="8">
        <v>0</v>
      </c>
    </row>
    <row r="67" spans="1:4" x14ac:dyDescent="0.25">
      <c r="A67" s="11" t="s">
        <v>126</v>
      </c>
      <c r="B67" s="3"/>
      <c r="C67" s="11" t="s">
        <v>58</v>
      </c>
      <c r="D67" s="9">
        <f>D68+D69+D70+D71+D72+D73+D74+D75+D76+D77+D78+D79+D80+D81+D82+D83+D84</f>
        <v>0</v>
      </c>
    </row>
    <row r="68" spans="1:4" ht="30" x14ac:dyDescent="0.25">
      <c r="A68" s="3" t="s">
        <v>125</v>
      </c>
      <c r="B68" s="3" t="s">
        <v>91</v>
      </c>
      <c r="C68" s="3" t="s">
        <v>127</v>
      </c>
      <c r="D68" s="8">
        <v>0</v>
      </c>
    </row>
    <row r="69" spans="1:4" ht="45" x14ac:dyDescent="0.25">
      <c r="A69" s="3" t="s">
        <v>140</v>
      </c>
      <c r="B69" s="3" t="s">
        <v>91</v>
      </c>
      <c r="C69" s="3" t="s">
        <v>128</v>
      </c>
      <c r="D69" s="8">
        <v>0</v>
      </c>
    </row>
    <row r="70" spans="1:4" ht="30" x14ac:dyDescent="0.25">
      <c r="A70" s="3" t="s">
        <v>141</v>
      </c>
      <c r="B70" s="3" t="s">
        <v>91</v>
      </c>
      <c r="C70" s="3" t="s">
        <v>129</v>
      </c>
      <c r="D70" s="8">
        <v>0</v>
      </c>
    </row>
    <row r="71" spans="1:4" ht="30" x14ac:dyDescent="0.25">
      <c r="A71" s="3" t="s">
        <v>142</v>
      </c>
      <c r="B71" s="3" t="s">
        <v>91</v>
      </c>
      <c r="C71" s="3" t="s">
        <v>130</v>
      </c>
      <c r="D71" s="8">
        <v>0</v>
      </c>
    </row>
    <row r="72" spans="1:4" x14ac:dyDescent="0.25">
      <c r="A72" s="3" t="s">
        <v>143</v>
      </c>
      <c r="B72" s="3" t="s">
        <v>91</v>
      </c>
      <c r="C72" s="3" t="s">
        <v>131</v>
      </c>
      <c r="D72" s="8">
        <v>0</v>
      </c>
    </row>
    <row r="73" spans="1:4" x14ac:dyDescent="0.25">
      <c r="A73" s="3" t="s">
        <v>144</v>
      </c>
      <c r="B73" s="3" t="s">
        <v>91</v>
      </c>
      <c r="C73" s="3" t="s">
        <v>132</v>
      </c>
      <c r="D73" s="8">
        <v>0</v>
      </c>
    </row>
    <row r="74" spans="1:4" x14ac:dyDescent="0.25">
      <c r="A74" s="3" t="s">
        <v>145</v>
      </c>
      <c r="B74" s="3" t="s">
        <v>91</v>
      </c>
      <c r="C74" s="3" t="s">
        <v>133</v>
      </c>
      <c r="D74" s="8">
        <v>0</v>
      </c>
    </row>
    <row r="75" spans="1:4" x14ac:dyDescent="0.25">
      <c r="A75" s="3" t="s">
        <v>146</v>
      </c>
      <c r="B75" s="3" t="s">
        <v>91</v>
      </c>
      <c r="C75" s="3" t="s">
        <v>134</v>
      </c>
      <c r="D75" s="8">
        <v>0</v>
      </c>
    </row>
    <row r="76" spans="1:4" x14ac:dyDescent="0.25">
      <c r="A76" s="3" t="s">
        <v>147</v>
      </c>
      <c r="B76" s="3" t="s">
        <v>91</v>
      </c>
      <c r="C76" s="3" t="s">
        <v>135</v>
      </c>
      <c r="D76" s="8">
        <v>0</v>
      </c>
    </row>
    <row r="77" spans="1:4" x14ac:dyDescent="0.25">
      <c r="A77" s="3" t="s">
        <v>148</v>
      </c>
      <c r="B77" s="3" t="s">
        <v>91</v>
      </c>
      <c r="C77" s="3" t="s">
        <v>136</v>
      </c>
      <c r="D77" s="8">
        <v>0</v>
      </c>
    </row>
    <row r="78" spans="1:4" x14ac:dyDescent="0.25">
      <c r="A78" s="3" t="s">
        <v>149</v>
      </c>
      <c r="B78" s="3" t="s">
        <v>91</v>
      </c>
      <c r="C78" s="3" t="s">
        <v>137</v>
      </c>
      <c r="D78" s="8">
        <v>0</v>
      </c>
    </row>
    <row r="79" spans="1:4" ht="30" x14ac:dyDescent="0.25">
      <c r="A79" s="3" t="s">
        <v>150</v>
      </c>
      <c r="B79" s="3" t="s">
        <v>91</v>
      </c>
      <c r="C79" s="3" t="s">
        <v>138</v>
      </c>
      <c r="D79" s="8">
        <v>0</v>
      </c>
    </row>
    <row r="80" spans="1:4" x14ac:dyDescent="0.25">
      <c r="A80" s="3" t="s">
        <v>151</v>
      </c>
      <c r="B80" s="3" t="s">
        <v>91</v>
      </c>
      <c r="C80" s="3" t="s">
        <v>139</v>
      </c>
      <c r="D80" s="8">
        <v>0</v>
      </c>
    </row>
    <row r="81" spans="1:4" x14ac:dyDescent="0.25">
      <c r="A81" s="3" t="s">
        <v>152</v>
      </c>
      <c r="B81" s="3" t="s">
        <v>91</v>
      </c>
      <c r="C81" s="3" t="s">
        <v>159</v>
      </c>
      <c r="D81" s="8">
        <v>0</v>
      </c>
    </row>
    <row r="82" spans="1:4" ht="30" x14ac:dyDescent="0.25">
      <c r="A82" s="3" t="s">
        <v>153</v>
      </c>
      <c r="B82" s="3" t="s">
        <v>91</v>
      </c>
      <c r="C82" s="3" t="s">
        <v>158</v>
      </c>
      <c r="D82" s="8">
        <v>0</v>
      </c>
    </row>
    <row r="83" spans="1:4" ht="45" x14ac:dyDescent="0.25">
      <c r="A83" s="3" t="s">
        <v>154</v>
      </c>
      <c r="B83" s="3" t="s">
        <v>91</v>
      </c>
      <c r="C83" s="3" t="s">
        <v>157</v>
      </c>
      <c r="D83" s="8">
        <v>0</v>
      </c>
    </row>
    <row r="84" spans="1:4" x14ac:dyDescent="0.25">
      <c r="A84" s="3" t="s">
        <v>155</v>
      </c>
      <c r="B84" s="3" t="s">
        <v>91</v>
      </c>
      <c r="C84" s="3" t="s">
        <v>156</v>
      </c>
      <c r="D84" s="8">
        <v>0</v>
      </c>
    </row>
    <row r="85" spans="1:4" x14ac:dyDescent="0.25">
      <c r="A85" s="11" t="s">
        <v>160</v>
      </c>
      <c r="B85" s="3"/>
      <c r="C85" s="11" t="s">
        <v>161</v>
      </c>
      <c r="D85" s="9">
        <f>D86</f>
        <v>0</v>
      </c>
    </row>
    <row r="86" spans="1:4" ht="18" customHeight="1" x14ac:dyDescent="0.25">
      <c r="A86" s="3" t="s">
        <v>162</v>
      </c>
      <c r="B86" s="3" t="s">
        <v>91</v>
      </c>
      <c r="C86" s="3" t="s">
        <v>161</v>
      </c>
      <c r="D86" s="8">
        <v>0</v>
      </c>
    </row>
    <row r="87" spans="1:4" ht="45" x14ac:dyDescent="0.25">
      <c r="A87" s="11" t="s">
        <v>163</v>
      </c>
      <c r="B87" s="3"/>
      <c r="C87" s="11" t="s">
        <v>164</v>
      </c>
      <c r="D87" s="9">
        <f>D88+D89+D90+D91+D92+D93+D94+D95+D96+D97+D98+D99+D100</f>
        <v>0</v>
      </c>
    </row>
    <row r="88" spans="1:4" ht="30" x14ac:dyDescent="0.25">
      <c r="A88" s="3" t="s">
        <v>212</v>
      </c>
      <c r="B88" s="3" t="s">
        <v>10</v>
      </c>
      <c r="C88" s="3" t="s">
        <v>168</v>
      </c>
      <c r="D88" s="8">
        <v>0</v>
      </c>
    </row>
    <row r="89" spans="1:4" ht="45" x14ac:dyDescent="0.25">
      <c r="A89" s="3" t="s">
        <v>165</v>
      </c>
      <c r="B89" s="3" t="s">
        <v>10</v>
      </c>
      <c r="C89" s="3" t="s">
        <v>169</v>
      </c>
      <c r="D89" s="8">
        <v>0</v>
      </c>
    </row>
    <row r="90" spans="1:4" ht="60" x14ac:dyDescent="0.25">
      <c r="A90" s="3" t="s">
        <v>166</v>
      </c>
      <c r="B90" s="3" t="s">
        <v>16</v>
      </c>
      <c r="C90" s="3" t="s">
        <v>170</v>
      </c>
      <c r="D90" s="8">
        <v>0</v>
      </c>
    </row>
    <row r="91" spans="1:4" ht="30" x14ac:dyDescent="0.25">
      <c r="A91" s="3" t="s">
        <v>167</v>
      </c>
      <c r="B91" s="3" t="s">
        <v>91</v>
      </c>
      <c r="C91" s="3" t="s">
        <v>171</v>
      </c>
      <c r="D91" s="8">
        <v>0</v>
      </c>
    </row>
    <row r="92" spans="1:4" x14ac:dyDescent="0.25">
      <c r="A92" s="3" t="s">
        <v>181</v>
      </c>
      <c r="B92" s="3" t="s">
        <v>91</v>
      </c>
      <c r="C92" s="3" t="s">
        <v>172</v>
      </c>
      <c r="D92" s="8">
        <v>0</v>
      </c>
    </row>
    <row r="93" spans="1:4" x14ac:dyDescent="0.25">
      <c r="A93" s="3" t="s">
        <v>182</v>
      </c>
      <c r="B93" s="3" t="s">
        <v>91</v>
      </c>
      <c r="C93" s="3" t="s">
        <v>173</v>
      </c>
      <c r="D93" s="8">
        <v>0</v>
      </c>
    </row>
    <row r="94" spans="1:4" x14ac:dyDescent="0.25">
      <c r="A94" s="3" t="s">
        <v>183</v>
      </c>
      <c r="B94" s="3" t="s">
        <v>91</v>
      </c>
      <c r="C94" s="3" t="s">
        <v>174</v>
      </c>
      <c r="D94" s="8">
        <v>0</v>
      </c>
    </row>
    <row r="95" spans="1:4" x14ac:dyDescent="0.25">
      <c r="A95" s="3" t="s">
        <v>184</v>
      </c>
      <c r="B95" s="3" t="s">
        <v>91</v>
      </c>
      <c r="C95" s="3" t="s">
        <v>175</v>
      </c>
      <c r="D95" s="8">
        <v>0</v>
      </c>
    </row>
    <row r="96" spans="1:4" x14ac:dyDescent="0.25">
      <c r="A96" s="3" t="s">
        <v>185</v>
      </c>
      <c r="B96" s="3" t="s">
        <v>91</v>
      </c>
      <c r="C96" s="3" t="s">
        <v>176</v>
      </c>
      <c r="D96" s="8">
        <v>0</v>
      </c>
    </row>
    <row r="97" spans="1:4" x14ac:dyDescent="0.25">
      <c r="A97" s="3" t="s">
        <v>186</v>
      </c>
      <c r="B97" s="3" t="s">
        <v>91</v>
      </c>
      <c r="C97" s="3" t="s">
        <v>177</v>
      </c>
      <c r="D97" s="8">
        <v>0</v>
      </c>
    </row>
    <row r="98" spans="1:4" x14ac:dyDescent="0.25">
      <c r="A98" s="3" t="s">
        <v>187</v>
      </c>
      <c r="B98" s="3" t="s">
        <v>91</v>
      </c>
      <c r="C98" s="3" t="s">
        <v>178</v>
      </c>
      <c r="D98" s="8">
        <v>0</v>
      </c>
    </row>
    <row r="99" spans="1:4" x14ac:dyDescent="0.25">
      <c r="A99" s="3" t="s">
        <v>188</v>
      </c>
      <c r="B99" s="3" t="s">
        <v>91</v>
      </c>
      <c r="C99" s="3" t="s">
        <v>179</v>
      </c>
      <c r="D99" s="8">
        <v>0</v>
      </c>
    </row>
    <row r="100" spans="1:4" x14ac:dyDescent="0.25">
      <c r="A100" s="3" t="s">
        <v>189</v>
      </c>
      <c r="B100" s="3" t="s">
        <v>91</v>
      </c>
      <c r="C100" s="3" t="s">
        <v>180</v>
      </c>
      <c r="D100" s="8">
        <v>0</v>
      </c>
    </row>
    <row r="101" spans="1:4" ht="30" x14ac:dyDescent="0.25">
      <c r="A101" s="11" t="s">
        <v>190</v>
      </c>
      <c r="B101" s="3"/>
      <c r="C101" s="11" t="s">
        <v>191</v>
      </c>
      <c r="D101" s="9">
        <f>D102+D103+D104</f>
        <v>0</v>
      </c>
    </row>
    <row r="102" spans="1:4" ht="30" x14ac:dyDescent="0.25">
      <c r="A102" s="3" t="s">
        <v>211</v>
      </c>
      <c r="B102" s="3" t="s">
        <v>10</v>
      </c>
      <c r="C102" s="3" t="s">
        <v>191</v>
      </c>
      <c r="D102" s="8">
        <v>0</v>
      </c>
    </row>
    <row r="103" spans="1:4" ht="30" x14ac:dyDescent="0.25">
      <c r="A103" s="3" t="s">
        <v>192</v>
      </c>
      <c r="B103" s="3" t="s">
        <v>16</v>
      </c>
      <c r="C103" s="3" t="s">
        <v>191</v>
      </c>
      <c r="D103" s="8">
        <v>0</v>
      </c>
    </row>
    <row r="104" spans="1:4" ht="30" x14ac:dyDescent="0.25">
      <c r="A104" s="3" t="s">
        <v>193</v>
      </c>
      <c r="B104" s="3" t="s">
        <v>91</v>
      </c>
      <c r="C104" s="3" t="s">
        <v>191</v>
      </c>
      <c r="D104" s="8">
        <v>0</v>
      </c>
    </row>
    <row r="105" spans="1:4" ht="45" x14ac:dyDescent="0.25">
      <c r="A105" s="11" t="s">
        <v>194</v>
      </c>
      <c r="B105" s="3"/>
      <c r="C105" s="11" t="s">
        <v>195</v>
      </c>
      <c r="D105" s="9">
        <f>D106+D107+D108</f>
        <v>0</v>
      </c>
    </row>
    <row r="106" spans="1:4" ht="45" x14ac:dyDescent="0.25">
      <c r="A106" s="3" t="s">
        <v>210</v>
      </c>
      <c r="B106" s="3" t="s">
        <v>10</v>
      </c>
      <c r="C106" s="3" t="s">
        <v>195</v>
      </c>
      <c r="D106" s="8">
        <v>0</v>
      </c>
    </row>
    <row r="107" spans="1:4" ht="45" x14ac:dyDescent="0.25">
      <c r="A107" s="3" t="s">
        <v>196</v>
      </c>
      <c r="B107" s="3" t="s">
        <v>16</v>
      </c>
      <c r="C107" s="3" t="s">
        <v>195</v>
      </c>
      <c r="D107" s="8">
        <v>0</v>
      </c>
    </row>
    <row r="108" spans="1:4" ht="45" x14ac:dyDescent="0.25">
      <c r="A108" s="3" t="s">
        <v>197</v>
      </c>
      <c r="B108" s="3" t="s">
        <v>91</v>
      </c>
      <c r="C108" s="3" t="s">
        <v>195</v>
      </c>
      <c r="D108" s="8">
        <v>0</v>
      </c>
    </row>
    <row r="109" spans="1:4" ht="30" x14ac:dyDescent="0.25">
      <c r="A109" s="11" t="s">
        <v>198</v>
      </c>
      <c r="B109" s="3"/>
      <c r="C109" s="11" t="s">
        <v>199</v>
      </c>
      <c r="D109" s="9">
        <f>D110+D111+D112</f>
        <v>0</v>
      </c>
    </row>
    <row r="110" spans="1:4" ht="30" x14ac:dyDescent="0.25">
      <c r="A110" s="3" t="s">
        <v>209</v>
      </c>
      <c r="B110" s="3" t="s">
        <v>10</v>
      </c>
      <c r="C110" s="3" t="s">
        <v>199</v>
      </c>
      <c r="D110" s="8">
        <v>0</v>
      </c>
    </row>
    <row r="111" spans="1:4" ht="30" x14ac:dyDescent="0.25">
      <c r="A111" s="3" t="s">
        <v>200</v>
      </c>
      <c r="B111" s="3" t="s">
        <v>16</v>
      </c>
      <c r="C111" s="3" t="s">
        <v>199</v>
      </c>
      <c r="D111" s="8">
        <v>0</v>
      </c>
    </row>
    <row r="112" spans="1:4" ht="30" x14ac:dyDescent="0.25">
      <c r="A112" s="3" t="s">
        <v>201</v>
      </c>
      <c r="B112" s="3" t="s">
        <v>91</v>
      </c>
      <c r="C112" s="3" t="s">
        <v>199</v>
      </c>
      <c r="D112" s="8">
        <v>0</v>
      </c>
    </row>
    <row r="113" spans="1:4" ht="60" x14ac:dyDescent="0.25">
      <c r="A113" s="11" t="s">
        <v>202</v>
      </c>
      <c r="B113" s="3"/>
      <c r="C113" s="11" t="s">
        <v>203</v>
      </c>
      <c r="D113" s="9">
        <f>D114+D115+D116</f>
        <v>0</v>
      </c>
    </row>
    <row r="114" spans="1:4" ht="60" x14ac:dyDescent="0.25">
      <c r="A114" s="3" t="s">
        <v>208</v>
      </c>
      <c r="B114" s="3" t="s">
        <v>10</v>
      </c>
      <c r="C114" s="3" t="s">
        <v>203</v>
      </c>
      <c r="D114" s="8">
        <v>0</v>
      </c>
    </row>
    <row r="115" spans="1:4" ht="60" x14ac:dyDescent="0.25">
      <c r="A115" s="3" t="s">
        <v>204</v>
      </c>
      <c r="B115" s="3" t="s">
        <v>16</v>
      </c>
      <c r="C115" s="3" t="s">
        <v>203</v>
      </c>
      <c r="D115" s="8">
        <v>0</v>
      </c>
    </row>
    <row r="116" spans="1:4" ht="60" x14ac:dyDescent="0.25">
      <c r="A116" s="3" t="s">
        <v>205</v>
      </c>
      <c r="B116" s="3" t="s">
        <v>91</v>
      </c>
      <c r="C116" s="3" t="s">
        <v>203</v>
      </c>
      <c r="D116" s="8">
        <v>0</v>
      </c>
    </row>
    <row r="117" spans="1:4" x14ac:dyDescent="0.25">
      <c r="A117" s="16" t="s">
        <v>206</v>
      </c>
      <c r="B117" s="3"/>
      <c r="C117" s="11" t="s">
        <v>207</v>
      </c>
      <c r="D117" s="9">
        <f>D118+D119+D120+D121</f>
        <v>0</v>
      </c>
    </row>
    <row r="118" spans="1:4" ht="30" x14ac:dyDescent="0.25">
      <c r="A118" s="3" t="s">
        <v>213</v>
      </c>
      <c r="B118" s="3" t="s">
        <v>10</v>
      </c>
      <c r="C118" s="3" t="s">
        <v>217</v>
      </c>
      <c r="D118" s="8">
        <v>0</v>
      </c>
    </row>
    <row r="119" spans="1:4" ht="30" x14ac:dyDescent="0.25">
      <c r="A119" s="3" t="s">
        <v>214</v>
      </c>
      <c r="B119" s="3" t="s">
        <v>16</v>
      </c>
      <c r="C119" s="3" t="s">
        <v>217</v>
      </c>
      <c r="D119" s="8">
        <v>0</v>
      </c>
    </row>
    <row r="120" spans="1:4" ht="30" x14ac:dyDescent="0.25">
      <c r="A120" s="3" t="s">
        <v>215</v>
      </c>
      <c r="B120" s="3" t="s">
        <v>91</v>
      </c>
      <c r="C120" s="3" t="s">
        <v>217</v>
      </c>
      <c r="D120" s="8">
        <v>0</v>
      </c>
    </row>
    <row r="121" spans="1:4" ht="44.1" customHeight="1" x14ac:dyDescent="0.25">
      <c r="A121" s="30" t="s">
        <v>216</v>
      </c>
      <c r="B121" s="30" t="s">
        <v>91</v>
      </c>
      <c r="C121" s="3" t="s">
        <v>218</v>
      </c>
      <c r="D121" s="8">
        <v>0</v>
      </c>
    </row>
    <row r="122" spans="1:4" x14ac:dyDescent="0.25">
      <c r="A122" s="31" t="s">
        <v>219</v>
      </c>
      <c r="B122" s="31" t="s">
        <v>6</v>
      </c>
      <c r="C122" s="10" t="s">
        <v>220</v>
      </c>
      <c r="D122" s="9">
        <f>SUM(D123,D130,D141,D147,D151,D158,D162,D169,D176,D180,D187,D191,D198,D202,D209,D213,D217,D224)</f>
        <v>2061</v>
      </c>
    </row>
    <row r="123" spans="1:4" ht="30" x14ac:dyDescent="0.25">
      <c r="A123" s="32" t="s">
        <v>221</v>
      </c>
      <c r="B123" s="30"/>
      <c r="C123" s="11" t="s">
        <v>222</v>
      </c>
      <c r="D123" s="9">
        <f>SUM(D124:D129)</f>
        <v>0</v>
      </c>
    </row>
    <row r="124" spans="1:4" ht="58.5" customHeight="1" x14ac:dyDescent="0.25">
      <c r="A124" s="33" t="s">
        <v>223</v>
      </c>
      <c r="B124" s="30" t="s">
        <v>10</v>
      </c>
      <c r="C124" s="3" t="s">
        <v>225</v>
      </c>
      <c r="D124" s="8">
        <v>0</v>
      </c>
    </row>
    <row r="125" spans="1:4" ht="15" customHeight="1" x14ac:dyDescent="0.25">
      <c r="A125" s="33" t="s">
        <v>230</v>
      </c>
      <c r="B125" s="30" t="s">
        <v>10</v>
      </c>
      <c r="C125" s="3" t="s">
        <v>224</v>
      </c>
      <c r="D125" s="8">
        <v>0</v>
      </c>
    </row>
    <row r="126" spans="1:4" ht="30" x14ac:dyDescent="0.25">
      <c r="A126" s="33" t="s">
        <v>231</v>
      </c>
      <c r="B126" s="30" t="s">
        <v>10</v>
      </c>
      <c r="C126" s="3" t="s">
        <v>226</v>
      </c>
      <c r="D126" s="8">
        <v>0</v>
      </c>
    </row>
    <row r="127" spans="1:4" ht="60" x14ac:dyDescent="0.25">
      <c r="A127" s="33" t="s">
        <v>232</v>
      </c>
      <c r="B127" s="30" t="s">
        <v>16</v>
      </c>
      <c r="C127" s="3" t="s">
        <v>227</v>
      </c>
      <c r="D127" s="8">
        <v>0</v>
      </c>
    </row>
    <row r="128" spans="1:4" ht="30" x14ac:dyDescent="0.25">
      <c r="A128" s="33" t="s">
        <v>233</v>
      </c>
      <c r="B128" s="30" t="s">
        <v>16</v>
      </c>
      <c r="C128" s="3" t="s">
        <v>228</v>
      </c>
      <c r="D128" s="8">
        <v>0</v>
      </c>
    </row>
    <row r="129" spans="1:4" ht="45" x14ac:dyDescent="0.25">
      <c r="A129" s="33" t="s">
        <v>234</v>
      </c>
      <c r="B129" s="30" t="s">
        <v>16</v>
      </c>
      <c r="C129" s="3" t="s">
        <v>229</v>
      </c>
      <c r="D129" s="8">
        <v>0</v>
      </c>
    </row>
    <row r="130" spans="1:4" ht="60" x14ac:dyDescent="0.25">
      <c r="A130" s="32" t="s">
        <v>235</v>
      </c>
      <c r="B130" s="30"/>
      <c r="C130" s="11" t="s">
        <v>236</v>
      </c>
      <c r="D130" s="9">
        <f>SUM(D131:D140)</f>
        <v>372</v>
      </c>
    </row>
    <row r="131" spans="1:4" ht="45" x14ac:dyDescent="0.25">
      <c r="A131" s="33" t="s">
        <v>237</v>
      </c>
      <c r="B131" s="30" t="s">
        <v>10</v>
      </c>
      <c r="C131" s="3" t="s">
        <v>238</v>
      </c>
      <c r="D131" s="8">
        <v>156</v>
      </c>
    </row>
    <row r="132" spans="1:4" x14ac:dyDescent="0.25">
      <c r="A132" s="33" t="s">
        <v>242</v>
      </c>
      <c r="B132" s="30" t="s">
        <v>10</v>
      </c>
      <c r="C132" s="3" t="s">
        <v>239</v>
      </c>
      <c r="D132" s="8">
        <v>156</v>
      </c>
    </row>
    <row r="133" spans="1:4" ht="30" x14ac:dyDescent="0.25">
      <c r="A133" s="33" t="s">
        <v>243</v>
      </c>
      <c r="B133" s="30" t="s">
        <v>10</v>
      </c>
      <c r="C133" s="3" t="s">
        <v>240</v>
      </c>
      <c r="D133" s="8">
        <v>0</v>
      </c>
    </row>
    <row r="134" spans="1:4" ht="30" x14ac:dyDescent="0.25">
      <c r="A134" s="33" t="s">
        <v>244</v>
      </c>
      <c r="B134" s="30" t="s">
        <v>10</v>
      </c>
      <c r="C134" s="3" t="s">
        <v>241</v>
      </c>
      <c r="D134" s="8">
        <v>0</v>
      </c>
    </row>
    <row r="135" spans="1:4" ht="45" x14ac:dyDescent="0.25">
      <c r="A135" s="33" t="s">
        <v>245</v>
      </c>
      <c r="B135" s="30" t="s">
        <v>16</v>
      </c>
      <c r="C135" s="3" t="s">
        <v>238</v>
      </c>
      <c r="D135" s="8">
        <v>0</v>
      </c>
    </row>
    <row r="136" spans="1:4" x14ac:dyDescent="0.25">
      <c r="A136" s="33" t="s">
        <v>246</v>
      </c>
      <c r="B136" s="30" t="s">
        <v>16</v>
      </c>
      <c r="C136" s="3" t="s">
        <v>239</v>
      </c>
      <c r="D136" s="8">
        <v>0</v>
      </c>
    </row>
    <row r="137" spans="1:4" ht="30" x14ac:dyDescent="0.25">
      <c r="A137" s="33" t="s">
        <v>247</v>
      </c>
      <c r="B137" s="30" t="s">
        <v>16</v>
      </c>
      <c r="C137" s="3" t="s">
        <v>240</v>
      </c>
      <c r="D137" s="8">
        <v>0</v>
      </c>
    </row>
    <row r="138" spans="1:4" ht="30" x14ac:dyDescent="0.25">
      <c r="A138" s="33" t="s">
        <v>248</v>
      </c>
      <c r="B138" s="30" t="s">
        <v>16</v>
      </c>
      <c r="C138" s="3" t="s">
        <v>241</v>
      </c>
      <c r="D138" s="8">
        <v>20</v>
      </c>
    </row>
    <row r="139" spans="1:4" ht="45" x14ac:dyDescent="0.25">
      <c r="A139" s="33" t="s">
        <v>249</v>
      </c>
      <c r="B139" s="30" t="s">
        <v>91</v>
      </c>
      <c r="C139" s="3" t="s">
        <v>238</v>
      </c>
      <c r="D139" s="8">
        <v>20</v>
      </c>
    </row>
    <row r="140" spans="1:4" x14ac:dyDescent="0.25">
      <c r="A140" s="33" t="s">
        <v>250</v>
      </c>
      <c r="B140" s="30" t="s">
        <v>91</v>
      </c>
      <c r="C140" s="3" t="s">
        <v>239</v>
      </c>
      <c r="D140" s="8">
        <v>20</v>
      </c>
    </row>
    <row r="141" spans="1:4" x14ac:dyDescent="0.25">
      <c r="A141" s="32" t="s">
        <v>251</v>
      </c>
      <c r="B141" s="30"/>
      <c r="C141" s="11" t="s">
        <v>252</v>
      </c>
      <c r="D141" s="9">
        <f>SUM(D142:D146)</f>
        <v>0</v>
      </c>
    </row>
    <row r="142" spans="1:4" ht="75" x14ac:dyDescent="0.25">
      <c r="A142" s="33" t="s">
        <v>253</v>
      </c>
      <c r="B142" s="30" t="s">
        <v>10</v>
      </c>
      <c r="C142" s="3" t="s">
        <v>254</v>
      </c>
      <c r="D142" s="8">
        <v>0</v>
      </c>
    </row>
    <row r="143" spans="1:4" ht="45" x14ac:dyDescent="0.25">
      <c r="A143" s="33" t="s">
        <v>256</v>
      </c>
      <c r="B143" s="30" t="s">
        <v>10</v>
      </c>
      <c r="C143" s="3" t="s">
        <v>255</v>
      </c>
      <c r="D143" s="8">
        <v>0</v>
      </c>
    </row>
    <row r="144" spans="1:4" ht="63" customHeight="1" x14ac:dyDescent="0.25">
      <c r="A144" s="33" t="s">
        <v>257</v>
      </c>
      <c r="B144" s="30" t="s">
        <v>16</v>
      </c>
      <c r="C144" s="3" t="s">
        <v>254</v>
      </c>
      <c r="D144" s="8">
        <v>0</v>
      </c>
    </row>
    <row r="145" spans="1:4" ht="45" x14ac:dyDescent="0.25">
      <c r="A145" s="33" t="s">
        <v>258</v>
      </c>
      <c r="B145" s="30" t="s">
        <v>16</v>
      </c>
      <c r="C145" s="3" t="s">
        <v>255</v>
      </c>
      <c r="D145" s="8">
        <v>0</v>
      </c>
    </row>
    <row r="146" spans="1:4" ht="57.75" customHeight="1" x14ac:dyDescent="0.25">
      <c r="A146" s="33" t="s">
        <v>259</v>
      </c>
      <c r="B146" s="30" t="s">
        <v>91</v>
      </c>
      <c r="C146" s="3" t="s">
        <v>254</v>
      </c>
      <c r="D146" s="8">
        <v>0</v>
      </c>
    </row>
    <row r="147" spans="1:4" ht="45" x14ac:dyDescent="0.25">
      <c r="A147" s="32" t="s">
        <v>260</v>
      </c>
      <c r="B147" s="30"/>
      <c r="C147" s="11" t="s">
        <v>261</v>
      </c>
      <c r="D147" s="9">
        <f>SUM(D148:D150)</f>
        <v>0</v>
      </c>
    </row>
    <row r="148" spans="1:4" ht="45" x14ac:dyDescent="0.25">
      <c r="A148" s="33" t="s">
        <v>262</v>
      </c>
      <c r="B148" s="30" t="s">
        <v>10</v>
      </c>
      <c r="C148" s="3" t="s">
        <v>261</v>
      </c>
      <c r="D148" s="8">
        <v>0</v>
      </c>
    </row>
    <row r="149" spans="1:4" ht="45" x14ac:dyDescent="0.25">
      <c r="A149" s="33" t="s">
        <v>263</v>
      </c>
      <c r="B149" s="30" t="s">
        <v>16</v>
      </c>
      <c r="C149" s="3" t="s">
        <v>261</v>
      </c>
      <c r="D149" s="8">
        <v>0</v>
      </c>
    </row>
    <row r="150" spans="1:4" ht="45" x14ac:dyDescent="0.25">
      <c r="A150" s="33" t="s">
        <v>264</v>
      </c>
      <c r="B150" s="30" t="s">
        <v>91</v>
      </c>
      <c r="C150" s="3" t="s">
        <v>261</v>
      </c>
      <c r="D150" s="8">
        <v>0</v>
      </c>
    </row>
    <row r="151" spans="1:4" ht="30" x14ac:dyDescent="0.25">
      <c r="A151" s="32" t="s">
        <v>265</v>
      </c>
      <c r="B151" s="30"/>
      <c r="C151" s="11" t="s">
        <v>268</v>
      </c>
      <c r="D151" s="9">
        <f>SUM(D152:D157)</f>
        <v>0</v>
      </c>
    </row>
    <row r="152" spans="1:4" ht="30" x14ac:dyDescent="0.25">
      <c r="A152" s="33" t="s">
        <v>269</v>
      </c>
      <c r="B152" s="30" t="s">
        <v>10</v>
      </c>
      <c r="C152" s="3" t="s">
        <v>266</v>
      </c>
      <c r="D152" s="8">
        <v>0</v>
      </c>
    </row>
    <row r="153" spans="1:4" ht="30" x14ac:dyDescent="0.25">
      <c r="A153" s="33" t="s">
        <v>270</v>
      </c>
      <c r="B153" s="30" t="s">
        <v>10</v>
      </c>
      <c r="C153" s="3" t="s">
        <v>267</v>
      </c>
      <c r="D153" s="8">
        <v>0</v>
      </c>
    </row>
    <row r="154" spans="1:4" ht="30" x14ac:dyDescent="0.25">
      <c r="A154" s="33" t="s">
        <v>271</v>
      </c>
      <c r="B154" s="30" t="s">
        <v>16</v>
      </c>
      <c r="C154" s="3" t="s">
        <v>266</v>
      </c>
      <c r="D154" s="8">
        <v>0</v>
      </c>
    </row>
    <row r="155" spans="1:4" ht="30" x14ac:dyDescent="0.25">
      <c r="A155" s="33" t="s">
        <v>272</v>
      </c>
      <c r="B155" s="30" t="s">
        <v>16</v>
      </c>
      <c r="C155" s="3" t="s">
        <v>267</v>
      </c>
      <c r="D155" s="8">
        <v>0</v>
      </c>
    </row>
    <row r="156" spans="1:4" ht="30" x14ac:dyDescent="0.25">
      <c r="A156" s="33" t="s">
        <v>274</v>
      </c>
      <c r="B156" s="30" t="s">
        <v>91</v>
      </c>
      <c r="C156" s="3" t="s">
        <v>266</v>
      </c>
      <c r="D156" s="8">
        <v>0</v>
      </c>
    </row>
    <row r="157" spans="1:4" ht="30" x14ac:dyDescent="0.25">
      <c r="A157" s="33" t="s">
        <v>273</v>
      </c>
      <c r="B157" s="30" t="s">
        <v>91</v>
      </c>
      <c r="C157" s="3" t="s">
        <v>267</v>
      </c>
      <c r="D157" s="8">
        <v>0</v>
      </c>
    </row>
    <row r="158" spans="1:4" ht="58.5" customHeight="1" x14ac:dyDescent="0.25">
      <c r="A158" s="32" t="s">
        <v>275</v>
      </c>
      <c r="B158" s="30"/>
      <c r="C158" s="11" t="s">
        <v>276</v>
      </c>
      <c r="D158" s="9">
        <f>SUM(D159:D161)</f>
        <v>0</v>
      </c>
    </row>
    <row r="159" spans="1:4" ht="61.5" customHeight="1" x14ac:dyDescent="0.25">
      <c r="A159" s="33" t="s">
        <v>277</v>
      </c>
      <c r="B159" s="30" t="s">
        <v>10</v>
      </c>
      <c r="C159" s="3" t="s">
        <v>276</v>
      </c>
      <c r="D159" s="8">
        <v>0</v>
      </c>
    </row>
    <row r="160" spans="1:4" ht="63.75" customHeight="1" x14ac:dyDescent="0.25">
      <c r="A160" s="33" t="s">
        <v>278</v>
      </c>
      <c r="B160" s="30" t="s">
        <v>16</v>
      </c>
      <c r="C160" s="3" t="s">
        <v>276</v>
      </c>
      <c r="D160" s="8">
        <v>0</v>
      </c>
    </row>
    <row r="161" spans="1:4" ht="61.5" customHeight="1" x14ac:dyDescent="0.25">
      <c r="A161" s="33" t="s">
        <v>279</v>
      </c>
      <c r="B161" s="30" t="s">
        <v>91</v>
      </c>
      <c r="C161" s="3" t="s">
        <v>276</v>
      </c>
      <c r="D161" s="8">
        <v>0</v>
      </c>
    </row>
    <row r="162" spans="1:4" ht="60" x14ac:dyDescent="0.25">
      <c r="A162" s="32" t="s">
        <v>281</v>
      </c>
      <c r="B162" s="30"/>
      <c r="C162" s="11" t="s">
        <v>280</v>
      </c>
      <c r="D162" s="9">
        <f>SUM(D163:D168)</f>
        <v>20</v>
      </c>
    </row>
    <row r="163" spans="1:4" ht="30" x14ac:dyDescent="0.25">
      <c r="A163" s="33" t="s">
        <v>284</v>
      </c>
      <c r="B163" s="30" t="s">
        <v>10</v>
      </c>
      <c r="C163" s="3" t="s">
        <v>282</v>
      </c>
      <c r="D163" s="8">
        <v>10</v>
      </c>
    </row>
    <row r="164" spans="1:4" ht="45" x14ac:dyDescent="0.25">
      <c r="A164" s="33" t="s">
        <v>285</v>
      </c>
      <c r="B164" s="30" t="s">
        <v>10</v>
      </c>
      <c r="C164" s="3" t="s">
        <v>283</v>
      </c>
      <c r="D164" s="8">
        <v>10</v>
      </c>
    </row>
    <row r="165" spans="1:4" ht="30" x14ac:dyDescent="0.25">
      <c r="A165" s="33" t="s">
        <v>286</v>
      </c>
      <c r="B165" s="30" t="s">
        <v>16</v>
      </c>
      <c r="C165" s="3" t="s">
        <v>282</v>
      </c>
      <c r="D165" s="8">
        <v>0</v>
      </c>
    </row>
    <row r="166" spans="1:4" ht="45" x14ac:dyDescent="0.25">
      <c r="A166" s="33" t="s">
        <v>287</v>
      </c>
      <c r="B166" s="30" t="s">
        <v>16</v>
      </c>
      <c r="C166" s="3" t="s">
        <v>283</v>
      </c>
      <c r="D166" s="8">
        <v>0</v>
      </c>
    </row>
    <row r="167" spans="1:4" ht="30" x14ac:dyDescent="0.25">
      <c r="A167" s="33" t="s">
        <v>288</v>
      </c>
      <c r="B167" s="30" t="s">
        <v>91</v>
      </c>
      <c r="C167" s="3" t="s">
        <v>282</v>
      </c>
      <c r="D167" s="8">
        <v>0</v>
      </c>
    </row>
    <row r="168" spans="1:4" ht="45" x14ac:dyDescent="0.25">
      <c r="A168" s="33" t="s">
        <v>289</v>
      </c>
      <c r="B168" s="30" t="s">
        <v>91</v>
      </c>
      <c r="C168" s="3" t="s">
        <v>283</v>
      </c>
      <c r="D168" s="8">
        <v>0</v>
      </c>
    </row>
    <row r="169" spans="1:4" ht="61.5" customHeight="1" x14ac:dyDescent="0.25">
      <c r="A169" s="32" t="s">
        <v>290</v>
      </c>
      <c r="B169" s="30"/>
      <c r="C169" s="11" t="s">
        <v>291</v>
      </c>
      <c r="D169" s="9">
        <f>SUM(D170:D175)</f>
        <v>0</v>
      </c>
    </row>
    <row r="170" spans="1:4" ht="63" customHeight="1" x14ac:dyDescent="0.25">
      <c r="A170" s="33" t="s">
        <v>292</v>
      </c>
      <c r="B170" s="30" t="s">
        <v>10</v>
      </c>
      <c r="C170" s="3" t="s">
        <v>298</v>
      </c>
      <c r="D170" s="8">
        <v>0</v>
      </c>
    </row>
    <row r="171" spans="1:4" ht="60" x14ac:dyDescent="0.25">
      <c r="A171" s="33" t="s">
        <v>293</v>
      </c>
      <c r="B171" s="30" t="s">
        <v>10</v>
      </c>
      <c r="C171" s="3" t="s">
        <v>299</v>
      </c>
      <c r="D171" s="8">
        <v>0</v>
      </c>
    </row>
    <row r="172" spans="1:4" ht="61.5" customHeight="1" x14ac:dyDescent="0.25">
      <c r="A172" s="33" t="s">
        <v>294</v>
      </c>
      <c r="B172" s="30" t="s">
        <v>16</v>
      </c>
      <c r="C172" s="3" t="s">
        <v>298</v>
      </c>
      <c r="D172" s="8">
        <v>0</v>
      </c>
    </row>
    <row r="173" spans="1:4" ht="60" x14ac:dyDescent="0.25">
      <c r="A173" s="33" t="s">
        <v>295</v>
      </c>
      <c r="B173" s="30" t="s">
        <v>16</v>
      </c>
      <c r="C173" s="3" t="s">
        <v>299</v>
      </c>
      <c r="D173" s="8">
        <v>0</v>
      </c>
    </row>
    <row r="174" spans="1:4" ht="60" customHeight="1" x14ac:dyDescent="0.25">
      <c r="A174" s="33" t="s">
        <v>296</v>
      </c>
      <c r="B174" s="30" t="s">
        <v>91</v>
      </c>
      <c r="C174" s="3" t="s">
        <v>298</v>
      </c>
      <c r="D174" s="8">
        <v>0</v>
      </c>
    </row>
    <row r="175" spans="1:4" ht="60" x14ac:dyDescent="0.25">
      <c r="A175" s="33" t="s">
        <v>297</v>
      </c>
      <c r="B175" s="30" t="s">
        <v>91</v>
      </c>
      <c r="C175" s="3" t="s">
        <v>299</v>
      </c>
      <c r="D175" s="8">
        <v>0</v>
      </c>
    </row>
    <row r="176" spans="1:4" ht="90" x14ac:dyDescent="0.25">
      <c r="A176" s="32" t="s">
        <v>300</v>
      </c>
      <c r="B176" s="30"/>
      <c r="C176" s="11" t="s">
        <v>301</v>
      </c>
      <c r="D176" s="9">
        <f>SUM(D177:D179)</f>
        <v>115</v>
      </c>
    </row>
    <row r="177" spans="1:4" ht="90" x14ac:dyDescent="0.25">
      <c r="A177" s="33" t="s">
        <v>302</v>
      </c>
      <c r="B177" s="30" t="s">
        <v>10</v>
      </c>
      <c r="C177" s="3" t="s">
        <v>301</v>
      </c>
      <c r="D177" s="8">
        <v>45</v>
      </c>
    </row>
    <row r="178" spans="1:4" ht="90" x14ac:dyDescent="0.25">
      <c r="A178" s="33" t="s">
        <v>303</v>
      </c>
      <c r="B178" s="30" t="s">
        <v>16</v>
      </c>
      <c r="C178" s="3" t="s">
        <v>301</v>
      </c>
      <c r="D178" s="8">
        <v>20</v>
      </c>
    </row>
    <row r="179" spans="1:4" ht="90" x14ac:dyDescent="0.25">
      <c r="A179" s="33" t="s">
        <v>304</v>
      </c>
      <c r="B179" s="30" t="s">
        <v>91</v>
      </c>
      <c r="C179" s="3" t="s">
        <v>301</v>
      </c>
      <c r="D179" s="8">
        <v>50</v>
      </c>
    </row>
    <row r="180" spans="1:4" ht="30" x14ac:dyDescent="0.25">
      <c r="A180" s="32" t="s">
        <v>305</v>
      </c>
      <c r="B180" s="30"/>
      <c r="C180" s="11" t="s">
        <v>306</v>
      </c>
      <c r="D180" s="9">
        <f>SUM(D181:D186)</f>
        <v>1508</v>
      </c>
    </row>
    <row r="181" spans="1:4" ht="30" x14ac:dyDescent="0.25">
      <c r="A181" s="33" t="s">
        <v>307</v>
      </c>
      <c r="B181" s="30" t="s">
        <v>10</v>
      </c>
      <c r="C181" s="3" t="s">
        <v>313</v>
      </c>
      <c r="D181" s="8">
        <v>504</v>
      </c>
    </row>
    <row r="182" spans="1:4" ht="30" x14ac:dyDescent="0.25">
      <c r="A182" s="33" t="s">
        <v>308</v>
      </c>
      <c r="B182" s="30" t="s">
        <v>10</v>
      </c>
      <c r="C182" s="3" t="s">
        <v>314</v>
      </c>
      <c r="D182" s="8">
        <v>504</v>
      </c>
    </row>
    <row r="183" spans="1:4" ht="30" x14ac:dyDescent="0.25">
      <c r="A183" s="33" t="s">
        <v>309</v>
      </c>
      <c r="B183" s="30" t="s">
        <v>16</v>
      </c>
      <c r="C183" s="3" t="s">
        <v>313</v>
      </c>
      <c r="D183" s="8">
        <v>200</v>
      </c>
    </row>
    <row r="184" spans="1:4" ht="30" x14ac:dyDescent="0.25">
      <c r="A184" s="33" t="s">
        <v>310</v>
      </c>
      <c r="B184" s="30" t="s">
        <v>16</v>
      </c>
      <c r="C184" s="3" t="s">
        <v>314</v>
      </c>
      <c r="D184" s="8">
        <v>50</v>
      </c>
    </row>
    <row r="185" spans="1:4" ht="30" x14ac:dyDescent="0.25">
      <c r="A185" s="33" t="s">
        <v>311</v>
      </c>
      <c r="B185" s="30" t="s">
        <v>91</v>
      </c>
      <c r="C185" s="3" t="s">
        <v>313</v>
      </c>
      <c r="D185" s="8">
        <v>50</v>
      </c>
    </row>
    <row r="186" spans="1:4" ht="30" x14ac:dyDescent="0.25">
      <c r="A186" s="33" t="s">
        <v>312</v>
      </c>
      <c r="B186" s="30" t="s">
        <v>91</v>
      </c>
      <c r="C186" s="3" t="s">
        <v>314</v>
      </c>
      <c r="D186" s="8">
        <v>200</v>
      </c>
    </row>
    <row r="187" spans="1:4" ht="31.5" customHeight="1" x14ac:dyDescent="0.25">
      <c r="A187" s="32" t="s">
        <v>315</v>
      </c>
      <c r="B187" s="30"/>
      <c r="C187" s="11" t="s">
        <v>318</v>
      </c>
      <c r="D187" s="9">
        <f>SUM(D188:D190)</f>
        <v>20</v>
      </c>
    </row>
    <row r="188" spans="1:4" ht="30" x14ac:dyDescent="0.25">
      <c r="A188" s="33" t="s">
        <v>320</v>
      </c>
      <c r="B188" s="30" t="s">
        <v>10</v>
      </c>
      <c r="C188" s="3" t="s">
        <v>316</v>
      </c>
      <c r="D188" s="8">
        <v>10</v>
      </c>
    </row>
    <row r="189" spans="1:4" ht="30" x14ac:dyDescent="0.25">
      <c r="A189" s="33" t="s">
        <v>321</v>
      </c>
      <c r="B189" s="30" t="s">
        <v>16</v>
      </c>
      <c r="C189" s="3" t="s">
        <v>316</v>
      </c>
      <c r="D189" s="8">
        <v>5</v>
      </c>
    </row>
    <row r="190" spans="1:4" ht="30" x14ac:dyDescent="0.25">
      <c r="A190" s="33" t="s">
        <v>322</v>
      </c>
      <c r="B190" s="30" t="s">
        <v>91</v>
      </c>
      <c r="C190" s="3" t="s">
        <v>316</v>
      </c>
      <c r="D190" s="8">
        <v>5</v>
      </c>
    </row>
    <row r="191" spans="1:4" ht="61.5" customHeight="1" x14ac:dyDescent="0.25">
      <c r="A191" s="32" t="s">
        <v>319</v>
      </c>
      <c r="B191" s="30"/>
      <c r="C191" s="11" t="s">
        <v>317</v>
      </c>
      <c r="D191" s="9">
        <f>SUM(D192:D197)</f>
        <v>0</v>
      </c>
    </row>
    <row r="192" spans="1:4" ht="60" x14ac:dyDescent="0.25">
      <c r="A192" s="33" t="s">
        <v>325</v>
      </c>
      <c r="B192" s="30" t="s">
        <v>10</v>
      </c>
      <c r="C192" s="3" t="s">
        <v>323</v>
      </c>
      <c r="D192" s="8">
        <v>0</v>
      </c>
    </row>
    <row r="193" spans="1:4" ht="60" x14ac:dyDescent="0.25">
      <c r="A193" s="33" t="s">
        <v>326</v>
      </c>
      <c r="B193" s="30" t="s">
        <v>10</v>
      </c>
      <c r="C193" s="3" t="s">
        <v>324</v>
      </c>
      <c r="D193" s="8">
        <v>0</v>
      </c>
    </row>
    <row r="194" spans="1:4" ht="60" x14ac:dyDescent="0.25">
      <c r="A194" s="33" t="s">
        <v>327</v>
      </c>
      <c r="B194" s="30" t="s">
        <v>16</v>
      </c>
      <c r="C194" s="3" t="s">
        <v>323</v>
      </c>
      <c r="D194" s="8">
        <v>0</v>
      </c>
    </row>
    <row r="195" spans="1:4" ht="60" x14ac:dyDescent="0.25">
      <c r="A195" s="33" t="s">
        <v>328</v>
      </c>
      <c r="B195" s="30" t="s">
        <v>16</v>
      </c>
      <c r="C195" s="3" t="s">
        <v>324</v>
      </c>
      <c r="D195" s="8">
        <v>0</v>
      </c>
    </row>
    <row r="196" spans="1:4" ht="60" x14ac:dyDescent="0.25">
      <c r="A196" s="33" t="s">
        <v>329</v>
      </c>
      <c r="B196" s="30" t="s">
        <v>91</v>
      </c>
      <c r="C196" s="3" t="s">
        <v>323</v>
      </c>
      <c r="D196" s="8">
        <v>0</v>
      </c>
    </row>
    <row r="197" spans="1:4" ht="60" x14ac:dyDescent="0.25">
      <c r="A197" s="33" t="s">
        <v>330</v>
      </c>
      <c r="B197" s="30" t="s">
        <v>91</v>
      </c>
      <c r="C197" s="3" t="s">
        <v>324</v>
      </c>
      <c r="D197" s="8">
        <v>0</v>
      </c>
    </row>
    <row r="198" spans="1:4" ht="30" x14ac:dyDescent="0.25">
      <c r="A198" s="32" t="s">
        <v>331</v>
      </c>
      <c r="B198" s="30"/>
      <c r="C198" s="11" t="s">
        <v>332</v>
      </c>
      <c r="D198" s="9">
        <f>SUM(D199:D201)</f>
        <v>0</v>
      </c>
    </row>
    <row r="199" spans="1:4" ht="30" x14ac:dyDescent="0.25">
      <c r="A199" s="33" t="s">
        <v>333</v>
      </c>
      <c r="B199" s="30" t="s">
        <v>10</v>
      </c>
      <c r="C199" s="3" t="s">
        <v>332</v>
      </c>
      <c r="D199" s="8">
        <v>0</v>
      </c>
    </row>
    <row r="200" spans="1:4" ht="30" x14ac:dyDescent="0.25">
      <c r="A200" s="33" t="s">
        <v>334</v>
      </c>
      <c r="B200" s="30" t="s">
        <v>16</v>
      </c>
      <c r="C200" s="3" t="s">
        <v>332</v>
      </c>
      <c r="D200" s="8">
        <v>0</v>
      </c>
    </row>
    <row r="201" spans="1:4" ht="30" x14ac:dyDescent="0.25">
      <c r="A201" s="33" t="s">
        <v>335</v>
      </c>
      <c r="B201" s="30" t="s">
        <v>91</v>
      </c>
      <c r="C201" s="3" t="s">
        <v>332</v>
      </c>
      <c r="D201" s="8">
        <v>0</v>
      </c>
    </row>
    <row r="202" spans="1:4" ht="45" x14ac:dyDescent="0.25">
      <c r="A202" s="32" t="s">
        <v>336</v>
      </c>
      <c r="B202" s="30"/>
      <c r="C202" s="11" t="s">
        <v>337</v>
      </c>
      <c r="D202" s="9">
        <f>SUM(D203:D208)</f>
        <v>0</v>
      </c>
    </row>
    <row r="203" spans="1:4" ht="45" x14ac:dyDescent="0.25">
      <c r="A203" s="33" t="s">
        <v>339</v>
      </c>
      <c r="B203" s="30" t="s">
        <v>10</v>
      </c>
      <c r="C203" s="3" t="s">
        <v>337</v>
      </c>
      <c r="D203" s="8">
        <v>0</v>
      </c>
    </row>
    <row r="204" spans="1:4" ht="45" x14ac:dyDescent="0.25">
      <c r="A204" s="33" t="s">
        <v>340</v>
      </c>
      <c r="B204" s="30" t="s">
        <v>10</v>
      </c>
      <c r="C204" s="3" t="s">
        <v>338</v>
      </c>
      <c r="D204" s="8">
        <v>0</v>
      </c>
    </row>
    <row r="205" spans="1:4" ht="45" x14ac:dyDescent="0.25">
      <c r="A205" s="33" t="s">
        <v>341</v>
      </c>
      <c r="B205" s="30" t="s">
        <v>16</v>
      </c>
      <c r="C205" s="3" t="s">
        <v>337</v>
      </c>
      <c r="D205" s="8">
        <v>0</v>
      </c>
    </row>
    <row r="206" spans="1:4" ht="45" x14ac:dyDescent="0.25">
      <c r="A206" s="33" t="s">
        <v>342</v>
      </c>
      <c r="B206" s="30" t="s">
        <v>16</v>
      </c>
      <c r="C206" s="3" t="s">
        <v>338</v>
      </c>
      <c r="D206" s="8">
        <v>0</v>
      </c>
    </row>
    <row r="207" spans="1:4" ht="45" x14ac:dyDescent="0.25">
      <c r="A207" s="33" t="s">
        <v>343</v>
      </c>
      <c r="B207" s="30" t="s">
        <v>91</v>
      </c>
      <c r="C207" s="3" t="s">
        <v>337</v>
      </c>
      <c r="D207" s="8">
        <v>0</v>
      </c>
    </row>
    <row r="208" spans="1:4" ht="45" x14ac:dyDescent="0.25">
      <c r="A208" s="33" t="s">
        <v>344</v>
      </c>
      <c r="B208" s="30" t="s">
        <v>91</v>
      </c>
      <c r="C208" s="3" t="s">
        <v>338</v>
      </c>
      <c r="D208" s="8">
        <v>0</v>
      </c>
    </row>
    <row r="209" spans="1:4" ht="45" x14ac:dyDescent="0.25">
      <c r="A209" s="32" t="s">
        <v>345</v>
      </c>
      <c r="B209" s="30"/>
      <c r="C209" s="11" t="s">
        <v>346</v>
      </c>
      <c r="D209" s="9">
        <f>SUM(D210:D212)</f>
        <v>0</v>
      </c>
    </row>
    <row r="210" spans="1:4" ht="45" x14ac:dyDescent="0.25">
      <c r="A210" s="33" t="s">
        <v>347</v>
      </c>
      <c r="B210" s="30" t="s">
        <v>10</v>
      </c>
      <c r="C210" s="3" t="s">
        <v>346</v>
      </c>
      <c r="D210" s="8">
        <v>0</v>
      </c>
    </row>
    <row r="211" spans="1:4" ht="45" x14ac:dyDescent="0.25">
      <c r="A211" s="33" t="s">
        <v>348</v>
      </c>
      <c r="B211" s="30" t="s">
        <v>16</v>
      </c>
      <c r="C211" s="3" t="s">
        <v>346</v>
      </c>
      <c r="D211" s="8">
        <v>0</v>
      </c>
    </row>
    <row r="212" spans="1:4" ht="45" x14ac:dyDescent="0.25">
      <c r="A212" s="33" t="s">
        <v>349</v>
      </c>
      <c r="B212" s="30" t="s">
        <v>91</v>
      </c>
      <c r="C212" s="3" t="s">
        <v>346</v>
      </c>
      <c r="D212" s="8">
        <v>0</v>
      </c>
    </row>
    <row r="213" spans="1:4" ht="45" x14ac:dyDescent="0.25">
      <c r="A213" s="32" t="s">
        <v>350</v>
      </c>
      <c r="B213" s="30"/>
      <c r="C213" s="11" t="s">
        <v>351</v>
      </c>
      <c r="D213" s="9">
        <f>SUM(D214:D216)</f>
        <v>0</v>
      </c>
    </row>
    <row r="214" spans="1:4" ht="45" x14ac:dyDescent="0.25">
      <c r="A214" s="33" t="s">
        <v>352</v>
      </c>
      <c r="B214" s="30" t="s">
        <v>10</v>
      </c>
      <c r="C214" s="3" t="s">
        <v>351</v>
      </c>
      <c r="D214" s="8">
        <v>0</v>
      </c>
    </row>
    <row r="215" spans="1:4" ht="45" x14ac:dyDescent="0.25">
      <c r="A215" s="33" t="s">
        <v>353</v>
      </c>
      <c r="B215" s="30" t="s">
        <v>16</v>
      </c>
      <c r="C215" s="3" t="s">
        <v>351</v>
      </c>
      <c r="D215" s="8">
        <v>0</v>
      </c>
    </row>
    <row r="216" spans="1:4" ht="45" x14ac:dyDescent="0.25">
      <c r="A216" s="33" t="s">
        <v>354</v>
      </c>
      <c r="B216" s="30" t="s">
        <v>91</v>
      </c>
      <c r="C216" s="3" t="s">
        <v>351</v>
      </c>
      <c r="D216" s="8">
        <v>0</v>
      </c>
    </row>
    <row r="217" spans="1:4" ht="30" x14ac:dyDescent="0.25">
      <c r="A217" s="32" t="s">
        <v>355</v>
      </c>
      <c r="B217" s="30"/>
      <c r="C217" s="11" t="s">
        <v>356</v>
      </c>
      <c r="D217" s="9">
        <f>SUM(D218:D223)</f>
        <v>6</v>
      </c>
    </row>
    <row r="218" spans="1:4" ht="30" x14ac:dyDescent="0.25">
      <c r="A218" s="33" t="s">
        <v>359</v>
      </c>
      <c r="B218" s="30" t="s">
        <v>10</v>
      </c>
      <c r="C218" s="3" t="s">
        <v>357</v>
      </c>
      <c r="D218" s="8">
        <v>0</v>
      </c>
    </row>
    <row r="219" spans="1:4" ht="31.5" customHeight="1" x14ac:dyDescent="0.25">
      <c r="A219" s="33" t="s">
        <v>360</v>
      </c>
      <c r="B219" s="30" t="s">
        <v>10</v>
      </c>
      <c r="C219" s="3" t="s">
        <v>358</v>
      </c>
      <c r="D219" s="8">
        <v>0</v>
      </c>
    </row>
    <row r="220" spans="1:4" ht="30" x14ac:dyDescent="0.25">
      <c r="A220" s="33" t="s">
        <v>361</v>
      </c>
      <c r="B220" s="30" t="s">
        <v>16</v>
      </c>
      <c r="C220" s="3" t="s">
        <v>357</v>
      </c>
      <c r="D220" s="8">
        <v>3</v>
      </c>
    </row>
    <row r="221" spans="1:4" ht="29.25" customHeight="1" x14ac:dyDescent="0.25">
      <c r="A221" s="33" t="s">
        <v>362</v>
      </c>
      <c r="B221" s="30" t="s">
        <v>16</v>
      </c>
      <c r="C221" s="3" t="s">
        <v>358</v>
      </c>
      <c r="D221" s="8">
        <v>0</v>
      </c>
    </row>
    <row r="222" spans="1:4" ht="30" x14ac:dyDescent="0.25">
      <c r="A222" s="33" t="s">
        <v>363</v>
      </c>
      <c r="B222" s="30" t="s">
        <v>91</v>
      </c>
      <c r="C222" s="3" t="s">
        <v>357</v>
      </c>
      <c r="D222" s="8">
        <v>3</v>
      </c>
    </row>
    <row r="223" spans="1:4" ht="31.5" customHeight="1" x14ac:dyDescent="0.25">
      <c r="A223" s="33" t="s">
        <v>364</v>
      </c>
      <c r="B223" s="30" t="s">
        <v>91</v>
      </c>
      <c r="C223" s="3" t="s">
        <v>358</v>
      </c>
      <c r="D223" s="8">
        <v>0</v>
      </c>
    </row>
    <row r="224" spans="1:4" ht="30" x14ac:dyDescent="0.25">
      <c r="A224" s="32" t="s">
        <v>365</v>
      </c>
      <c r="B224" s="30"/>
      <c r="C224" s="11" t="s">
        <v>366</v>
      </c>
      <c r="D224" s="9">
        <f>SUM(D225:D230)</f>
        <v>20</v>
      </c>
    </row>
    <row r="225" spans="1:4" ht="45" x14ac:dyDescent="0.25">
      <c r="A225" s="33" t="s">
        <v>367</v>
      </c>
      <c r="B225" s="30" t="s">
        <v>10</v>
      </c>
      <c r="C225" s="3" t="s">
        <v>238</v>
      </c>
      <c r="D225" s="8">
        <v>10</v>
      </c>
    </row>
    <row r="226" spans="1:4" ht="30" x14ac:dyDescent="0.25">
      <c r="A226" s="33" t="s">
        <v>368</v>
      </c>
      <c r="B226" s="30" t="s">
        <v>10</v>
      </c>
      <c r="C226" s="3" t="s">
        <v>373</v>
      </c>
      <c r="D226" s="8">
        <v>10</v>
      </c>
    </row>
    <row r="227" spans="1:4" ht="45" x14ac:dyDescent="0.25">
      <c r="A227" s="33" t="s">
        <v>369</v>
      </c>
      <c r="B227" s="30" t="s">
        <v>16</v>
      </c>
      <c r="C227" s="3" t="s">
        <v>238</v>
      </c>
      <c r="D227" s="8">
        <v>0</v>
      </c>
    </row>
    <row r="228" spans="1:4" ht="30" x14ac:dyDescent="0.25">
      <c r="A228" s="33" t="s">
        <v>370</v>
      </c>
      <c r="B228" s="30" t="s">
        <v>16</v>
      </c>
      <c r="C228" s="3" t="s">
        <v>373</v>
      </c>
      <c r="D228" s="8">
        <v>0</v>
      </c>
    </row>
    <row r="229" spans="1:4" ht="45" x14ac:dyDescent="0.25">
      <c r="A229" s="33" t="s">
        <v>371</v>
      </c>
      <c r="B229" s="30" t="s">
        <v>91</v>
      </c>
      <c r="C229" s="3" t="s">
        <v>238</v>
      </c>
      <c r="D229" s="8">
        <v>0</v>
      </c>
    </row>
    <row r="230" spans="1:4" ht="30" x14ac:dyDescent="0.25">
      <c r="A230" s="33" t="s">
        <v>372</v>
      </c>
      <c r="B230" s="30" t="s">
        <v>91</v>
      </c>
      <c r="C230" s="3" t="s">
        <v>373</v>
      </c>
      <c r="D230" s="8">
        <v>0</v>
      </c>
    </row>
    <row r="231" spans="1:4" x14ac:dyDescent="0.25">
      <c r="A231" s="31" t="s">
        <v>374</v>
      </c>
      <c r="B231" s="31" t="s">
        <v>6</v>
      </c>
      <c r="C231" s="10" t="s">
        <v>375</v>
      </c>
      <c r="D231" s="9">
        <f>SUM(D232,D235,D244,D249,D256,D263)</f>
        <v>10615</v>
      </c>
    </row>
    <row r="232" spans="1:4" ht="121.5" customHeight="1" x14ac:dyDescent="0.25">
      <c r="A232" s="32" t="s">
        <v>377</v>
      </c>
      <c r="B232" s="30"/>
      <c r="C232" s="11" t="s">
        <v>376</v>
      </c>
      <c r="D232" s="9">
        <f>SUM(D233:D234)</f>
        <v>746</v>
      </c>
    </row>
    <row r="233" spans="1:4" ht="135" customHeight="1" x14ac:dyDescent="0.25">
      <c r="A233" s="33" t="s">
        <v>379</v>
      </c>
      <c r="B233" s="30" t="s">
        <v>10</v>
      </c>
      <c r="C233" s="3" t="s">
        <v>378</v>
      </c>
      <c r="D233" s="8">
        <v>120</v>
      </c>
    </row>
    <row r="234" spans="1:4" ht="135" x14ac:dyDescent="0.25">
      <c r="A234" s="33" t="s">
        <v>380</v>
      </c>
      <c r="B234" s="30" t="s">
        <v>16</v>
      </c>
      <c r="C234" s="3" t="s">
        <v>378</v>
      </c>
      <c r="D234" s="8">
        <v>626</v>
      </c>
    </row>
    <row r="235" spans="1:4" ht="120" x14ac:dyDescent="0.25">
      <c r="A235" s="32" t="s">
        <v>381</v>
      </c>
      <c r="B235" s="30"/>
      <c r="C235" s="11" t="s">
        <v>382</v>
      </c>
      <c r="D235" s="9">
        <f>SUM(D236:D243)</f>
        <v>6903</v>
      </c>
    </row>
    <row r="236" spans="1:4" ht="30" x14ac:dyDescent="0.25">
      <c r="A236" s="33" t="s">
        <v>383</v>
      </c>
      <c r="B236" s="30" t="s">
        <v>10</v>
      </c>
      <c r="C236" s="17" t="s">
        <v>385</v>
      </c>
      <c r="D236" s="8">
        <v>0</v>
      </c>
    </row>
    <row r="237" spans="1:4" ht="30" x14ac:dyDescent="0.25">
      <c r="A237" s="33" t="s">
        <v>384</v>
      </c>
      <c r="B237" s="30" t="s">
        <v>10</v>
      </c>
      <c r="C237" s="17" t="s">
        <v>386</v>
      </c>
      <c r="D237" s="8">
        <v>1004</v>
      </c>
    </row>
    <row r="238" spans="1:4" ht="30" x14ac:dyDescent="0.25">
      <c r="A238" s="33" t="s">
        <v>387</v>
      </c>
      <c r="B238" s="30" t="s">
        <v>10</v>
      </c>
      <c r="C238" s="3" t="s">
        <v>388</v>
      </c>
      <c r="D238" s="8">
        <v>0</v>
      </c>
    </row>
    <row r="239" spans="1:4" ht="30" x14ac:dyDescent="0.25">
      <c r="A239" s="33" t="s">
        <v>389</v>
      </c>
      <c r="B239" s="30" t="s">
        <v>10</v>
      </c>
      <c r="C239" s="3" t="s">
        <v>390</v>
      </c>
      <c r="D239" s="8">
        <v>3514</v>
      </c>
    </row>
    <row r="240" spans="1:4" ht="30" x14ac:dyDescent="0.25">
      <c r="A240" s="33" t="s">
        <v>391</v>
      </c>
      <c r="B240" s="30" t="s">
        <v>16</v>
      </c>
      <c r="C240" s="17" t="s">
        <v>385</v>
      </c>
      <c r="D240" s="8">
        <v>220</v>
      </c>
    </row>
    <row r="241" spans="1:4" ht="30" x14ac:dyDescent="0.25">
      <c r="A241" s="33" t="s">
        <v>392</v>
      </c>
      <c r="B241" s="30" t="s">
        <v>16</v>
      </c>
      <c r="C241" s="17" t="s">
        <v>386</v>
      </c>
      <c r="D241" s="8">
        <v>1495</v>
      </c>
    </row>
    <row r="242" spans="1:4" ht="30" x14ac:dyDescent="0.25">
      <c r="A242" s="33" t="s">
        <v>393</v>
      </c>
      <c r="B242" s="30" t="s">
        <v>16</v>
      </c>
      <c r="C242" s="3" t="s">
        <v>388</v>
      </c>
      <c r="D242" s="8">
        <v>200</v>
      </c>
    </row>
    <row r="243" spans="1:4" ht="30" x14ac:dyDescent="0.25">
      <c r="A243" s="33" t="s">
        <v>394</v>
      </c>
      <c r="B243" s="30" t="s">
        <v>16</v>
      </c>
      <c r="C243" s="3" t="s">
        <v>390</v>
      </c>
      <c r="D243" s="8">
        <v>470</v>
      </c>
    </row>
    <row r="244" spans="1:4" ht="105" x14ac:dyDescent="0.25">
      <c r="A244" s="37" t="s">
        <v>395</v>
      </c>
      <c r="B244" s="30"/>
      <c r="C244" s="11" t="s">
        <v>396</v>
      </c>
      <c r="D244" s="9">
        <f>SUM(D245:D248)</f>
        <v>516</v>
      </c>
    </row>
    <row r="245" spans="1:4" ht="30" x14ac:dyDescent="0.25">
      <c r="A245" s="33" t="s">
        <v>397</v>
      </c>
      <c r="B245" s="30" t="s">
        <v>10</v>
      </c>
      <c r="C245" s="3" t="s">
        <v>398</v>
      </c>
      <c r="D245" s="8">
        <v>0</v>
      </c>
    </row>
    <row r="246" spans="1:4" ht="30" x14ac:dyDescent="0.25">
      <c r="A246" s="33" t="s">
        <v>399</v>
      </c>
      <c r="B246" s="30" t="s">
        <v>10</v>
      </c>
      <c r="C246" s="3" t="s">
        <v>400</v>
      </c>
      <c r="D246" s="8">
        <v>96</v>
      </c>
    </row>
    <row r="247" spans="1:4" ht="30" x14ac:dyDescent="0.25">
      <c r="A247" s="33" t="s">
        <v>401</v>
      </c>
      <c r="B247" s="30" t="s">
        <v>16</v>
      </c>
      <c r="C247" s="3" t="s">
        <v>398</v>
      </c>
      <c r="D247" s="8">
        <v>240</v>
      </c>
    </row>
    <row r="248" spans="1:4" ht="30" x14ac:dyDescent="0.25">
      <c r="A248" s="33" t="s">
        <v>402</v>
      </c>
      <c r="B248" s="30" t="s">
        <v>16</v>
      </c>
      <c r="C248" s="3" t="s">
        <v>400</v>
      </c>
      <c r="D248" s="8">
        <v>180</v>
      </c>
    </row>
    <row r="249" spans="1:4" ht="45" x14ac:dyDescent="0.25">
      <c r="A249" s="32" t="s">
        <v>403</v>
      </c>
      <c r="B249" s="30"/>
      <c r="C249" s="11" t="s">
        <v>404</v>
      </c>
      <c r="D249" s="9">
        <f>SUM(D250:D255)</f>
        <v>1600</v>
      </c>
    </row>
    <row r="250" spans="1:4" ht="30" x14ac:dyDescent="0.25">
      <c r="A250" s="33" t="s">
        <v>405</v>
      </c>
      <c r="B250" s="30" t="s">
        <v>10</v>
      </c>
      <c r="C250" s="3" t="s">
        <v>410</v>
      </c>
      <c r="D250" s="8">
        <v>50</v>
      </c>
    </row>
    <row r="251" spans="1:4" ht="30" x14ac:dyDescent="0.25">
      <c r="A251" s="33" t="s">
        <v>407</v>
      </c>
      <c r="B251" s="30" t="s">
        <v>10</v>
      </c>
      <c r="C251" s="3" t="s">
        <v>406</v>
      </c>
      <c r="D251" s="8">
        <v>50</v>
      </c>
    </row>
    <row r="252" spans="1:4" ht="30" x14ac:dyDescent="0.25">
      <c r="A252" s="33" t="s">
        <v>408</v>
      </c>
      <c r="B252" s="30" t="s">
        <v>16</v>
      </c>
      <c r="C252" s="3" t="s">
        <v>406</v>
      </c>
      <c r="D252" s="8">
        <v>200</v>
      </c>
    </row>
    <row r="253" spans="1:4" ht="30" x14ac:dyDescent="0.25">
      <c r="A253" s="38" t="s">
        <v>411</v>
      </c>
      <c r="B253" s="30" t="s">
        <v>16</v>
      </c>
      <c r="C253" s="3" t="s">
        <v>410</v>
      </c>
      <c r="D253" s="8">
        <v>1190</v>
      </c>
    </row>
    <row r="254" spans="1:4" ht="30" x14ac:dyDescent="0.25">
      <c r="A254" s="33" t="s">
        <v>412</v>
      </c>
      <c r="B254" s="30" t="s">
        <v>91</v>
      </c>
      <c r="C254" s="3" t="s">
        <v>406</v>
      </c>
      <c r="D254" s="8">
        <v>0</v>
      </c>
    </row>
    <row r="255" spans="1:4" ht="30" x14ac:dyDescent="0.25">
      <c r="A255" s="33" t="s">
        <v>413</v>
      </c>
      <c r="B255" s="30" t="s">
        <v>91</v>
      </c>
      <c r="C255" s="3" t="s">
        <v>410</v>
      </c>
      <c r="D255" s="8">
        <v>110</v>
      </c>
    </row>
    <row r="256" spans="1:4" ht="60" x14ac:dyDescent="0.25">
      <c r="A256" s="32" t="s">
        <v>409</v>
      </c>
      <c r="B256" s="30"/>
      <c r="C256" s="11" t="s">
        <v>414</v>
      </c>
      <c r="D256" s="9">
        <f>SUM(D257:D262)</f>
        <v>350</v>
      </c>
    </row>
    <row r="257" spans="1:4" ht="75" x14ac:dyDescent="0.25">
      <c r="A257" s="33" t="s">
        <v>417</v>
      </c>
      <c r="B257" s="30" t="s">
        <v>10</v>
      </c>
      <c r="C257" s="3" t="s">
        <v>415</v>
      </c>
      <c r="D257" s="8">
        <v>0</v>
      </c>
    </row>
    <row r="258" spans="1:4" ht="75" x14ac:dyDescent="0.25">
      <c r="A258" s="33" t="s">
        <v>418</v>
      </c>
      <c r="B258" s="30" t="s">
        <v>10</v>
      </c>
      <c r="C258" s="3" t="s">
        <v>416</v>
      </c>
      <c r="D258" s="8">
        <v>0</v>
      </c>
    </row>
    <row r="259" spans="1:4" ht="75" x14ac:dyDescent="0.25">
      <c r="A259" s="33" t="s">
        <v>419</v>
      </c>
      <c r="B259" s="30" t="s">
        <v>16</v>
      </c>
      <c r="C259" s="3" t="s">
        <v>415</v>
      </c>
      <c r="D259" s="8">
        <v>240</v>
      </c>
    </row>
    <row r="260" spans="1:4" ht="75" x14ac:dyDescent="0.25">
      <c r="A260" s="33" t="s">
        <v>420</v>
      </c>
      <c r="B260" s="30" t="s">
        <v>16</v>
      </c>
      <c r="C260" s="3" t="s">
        <v>416</v>
      </c>
      <c r="D260" s="8">
        <v>0</v>
      </c>
    </row>
    <row r="261" spans="1:4" ht="75" x14ac:dyDescent="0.25">
      <c r="A261" s="33" t="s">
        <v>421</v>
      </c>
      <c r="B261" s="30" t="s">
        <v>91</v>
      </c>
      <c r="C261" s="3" t="s">
        <v>415</v>
      </c>
      <c r="D261" s="8">
        <v>110</v>
      </c>
    </row>
    <row r="262" spans="1:4" ht="75" x14ac:dyDescent="0.25">
      <c r="A262" s="33" t="s">
        <v>422</v>
      </c>
      <c r="B262" s="30" t="s">
        <v>91</v>
      </c>
      <c r="C262" s="3" t="s">
        <v>416</v>
      </c>
      <c r="D262" s="8">
        <v>0</v>
      </c>
    </row>
    <row r="263" spans="1:4" x14ac:dyDescent="0.25">
      <c r="A263" s="32" t="s">
        <v>423</v>
      </c>
      <c r="B263" s="30"/>
      <c r="C263" s="11" t="s">
        <v>424</v>
      </c>
      <c r="D263" s="9">
        <f>SUM(D264:D266)</f>
        <v>500</v>
      </c>
    </row>
    <row r="264" spans="1:4" x14ac:dyDescent="0.25">
      <c r="A264" s="33" t="s">
        <v>425</v>
      </c>
      <c r="B264" s="30" t="s">
        <v>10</v>
      </c>
      <c r="C264" s="3" t="s">
        <v>428</v>
      </c>
      <c r="D264" s="8">
        <v>0</v>
      </c>
    </row>
    <row r="265" spans="1:4" x14ac:dyDescent="0.25">
      <c r="A265" s="33" t="s">
        <v>426</v>
      </c>
      <c r="B265" s="30" t="s">
        <v>16</v>
      </c>
      <c r="C265" s="3" t="s">
        <v>428</v>
      </c>
      <c r="D265" s="8">
        <v>0</v>
      </c>
    </row>
    <row r="266" spans="1:4" x14ac:dyDescent="0.25">
      <c r="A266" s="33" t="s">
        <v>427</v>
      </c>
      <c r="B266" s="30" t="s">
        <v>91</v>
      </c>
      <c r="C266" s="3" t="s">
        <v>428</v>
      </c>
      <c r="D266" s="8">
        <v>500</v>
      </c>
    </row>
    <row r="267" spans="1:4" x14ac:dyDescent="0.25">
      <c r="A267" s="32" t="s">
        <v>429</v>
      </c>
      <c r="B267" s="30"/>
      <c r="C267" s="11" t="s">
        <v>430</v>
      </c>
      <c r="D267" s="9">
        <f>SUM(D268,D272,D279,D283,D290)</f>
        <v>27957</v>
      </c>
    </row>
    <row r="268" spans="1:4" ht="45" x14ac:dyDescent="0.25">
      <c r="A268" s="32" t="s">
        <v>431</v>
      </c>
      <c r="B268" s="30"/>
      <c r="C268" s="43" t="s">
        <v>432</v>
      </c>
      <c r="D268" s="9">
        <f>SUM(D269:D271)</f>
        <v>3090</v>
      </c>
    </row>
    <row r="269" spans="1:4" ht="30" x14ac:dyDescent="0.25">
      <c r="A269" s="33" t="s">
        <v>433</v>
      </c>
      <c r="B269" s="30" t="s">
        <v>10</v>
      </c>
      <c r="C269" s="30" t="s">
        <v>432</v>
      </c>
      <c r="D269" s="8">
        <v>2016</v>
      </c>
    </row>
    <row r="270" spans="1:4" ht="30" x14ac:dyDescent="0.25">
      <c r="A270" s="33" t="s">
        <v>434</v>
      </c>
      <c r="B270" s="30" t="s">
        <v>16</v>
      </c>
      <c r="C270" s="30" t="s">
        <v>432</v>
      </c>
      <c r="D270" s="8">
        <v>874</v>
      </c>
    </row>
    <row r="271" spans="1:4" ht="30" x14ac:dyDescent="0.25">
      <c r="A271" s="33" t="s">
        <v>435</v>
      </c>
      <c r="B271" s="30" t="s">
        <v>91</v>
      </c>
      <c r="C271" s="30" t="s">
        <v>432</v>
      </c>
      <c r="D271" s="8">
        <v>200</v>
      </c>
    </row>
    <row r="272" spans="1:4" ht="45" x14ac:dyDescent="0.25">
      <c r="A272" s="32" t="s">
        <v>436</v>
      </c>
      <c r="B272" s="30"/>
      <c r="C272" s="43" t="s">
        <v>437</v>
      </c>
      <c r="D272" s="9">
        <f>SUM(D273:D278)</f>
        <v>0</v>
      </c>
    </row>
    <row r="273" spans="1:4" ht="60" x14ac:dyDescent="0.25">
      <c r="A273" s="33" t="s">
        <v>440</v>
      </c>
      <c r="B273" s="30" t="s">
        <v>10</v>
      </c>
      <c r="C273" s="30" t="s">
        <v>438</v>
      </c>
      <c r="D273" s="8">
        <v>0</v>
      </c>
    </row>
    <row r="274" spans="1:4" ht="60" x14ac:dyDescent="0.25">
      <c r="A274" s="33" t="s">
        <v>441</v>
      </c>
      <c r="B274" s="30" t="s">
        <v>10</v>
      </c>
      <c r="C274" s="30" t="s">
        <v>439</v>
      </c>
      <c r="D274" s="8">
        <v>0</v>
      </c>
    </row>
    <row r="275" spans="1:4" ht="60" x14ac:dyDescent="0.25">
      <c r="A275" s="33" t="s">
        <v>442</v>
      </c>
      <c r="B275" s="30" t="s">
        <v>16</v>
      </c>
      <c r="C275" s="30" t="s">
        <v>438</v>
      </c>
      <c r="D275" s="8">
        <v>0</v>
      </c>
    </row>
    <row r="276" spans="1:4" ht="60" x14ac:dyDescent="0.25">
      <c r="A276" s="33" t="s">
        <v>443</v>
      </c>
      <c r="B276" s="30" t="s">
        <v>16</v>
      </c>
      <c r="C276" s="30" t="s">
        <v>439</v>
      </c>
      <c r="D276" s="8">
        <v>0</v>
      </c>
    </row>
    <row r="277" spans="1:4" ht="60" x14ac:dyDescent="0.25">
      <c r="A277" s="33" t="s">
        <v>444</v>
      </c>
      <c r="B277" s="30" t="s">
        <v>91</v>
      </c>
      <c r="C277" s="30" t="s">
        <v>438</v>
      </c>
      <c r="D277" s="8">
        <v>0</v>
      </c>
    </row>
    <row r="278" spans="1:4" ht="60" x14ac:dyDescent="0.25">
      <c r="A278" s="33" t="s">
        <v>445</v>
      </c>
      <c r="B278" s="30" t="s">
        <v>91</v>
      </c>
      <c r="C278" s="30" t="s">
        <v>439</v>
      </c>
      <c r="D278" s="8">
        <v>0</v>
      </c>
    </row>
    <row r="279" spans="1:4" ht="75" x14ac:dyDescent="0.25">
      <c r="A279" s="32" t="s">
        <v>446</v>
      </c>
      <c r="B279" s="30"/>
      <c r="C279" s="43" t="s">
        <v>447</v>
      </c>
      <c r="D279" s="9">
        <f>SUM(D280:D282)</f>
        <v>70</v>
      </c>
    </row>
    <row r="280" spans="1:4" ht="75" x14ac:dyDescent="0.25">
      <c r="A280" s="33" t="s">
        <v>448</v>
      </c>
      <c r="B280" s="30" t="s">
        <v>10</v>
      </c>
      <c r="C280" s="30" t="s">
        <v>447</v>
      </c>
      <c r="D280" s="8">
        <v>0</v>
      </c>
    </row>
    <row r="281" spans="1:4" ht="75" x14ac:dyDescent="0.25">
      <c r="A281" s="33" t="s">
        <v>449</v>
      </c>
      <c r="B281" s="30" t="s">
        <v>16</v>
      </c>
      <c r="C281" s="30" t="s">
        <v>447</v>
      </c>
      <c r="D281" s="8">
        <v>60</v>
      </c>
    </row>
    <row r="282" spans="1:4" ht="75" x14ac:dyDescent="0.25">
      <c r="A282" s="33" t="s">
        <v>450</v>
      </c>
      <c r="B282" s="42" t="s">
        <v>91</v>
      </c>
      <c r="C282" s="30" t="s">
        <v>447</v>
      </c>
      <c r="D282" s="18">
        <v>10</v>
      </c>
    </row>
    <row r="283" spans="1:4" ht="30" x14ac:dyDescent="0.25">
      <c r="A283" s="32" t="s">
        <v>451</v>
      </c>
      <c r="B283" s="42"/>
      <c r="C283" s="43" t="s">
        <v>452</v>
      </c>
      <c r="D283" s="15">
        <f>SUM(D284:D289)</f>
        <v>11651</v>
      </c>
    </row>
    <row r="284" spans="1:4" x14ac:dyDescent="0.25">
      <c r="A284" s="33" t="s">
        <v>456</v>
      </c>
      <c r="B284" s="42" t="s">
        <v>10</v>
      </c>
      <c r="C284" s="30" t="s">
        <v>453</v>
      </c>
      <c r="D284" s="20">
        <v>120</v>
      </c>
    </row>
    <row r="285" spans="1:4" ht="30" x14ac:dyDescent="0.25">
      <c r="A285" s="33" t="s">
        <v>457</v>
      </c>
      <c r="B285" s="42" t="s">
        <v>10</v>
      </c>
      <c r="C285" s="30" t="s">
        <v>454</v>
      </c>
      <c r="D285" s="20">
        <v>1500</v>
      </c>
    </row>
    <row r="286" spans="1:4" ht="30" x14ac:dyDescent="0.25">
      <c r="A286" s="33" t="s">
        <v>458</v>
      </c>
      <c r="B286" s="42" t="s">
        <v>10</v>
      </c>
      <c r="C286" s="30" t="s">
        <v>455</v>
      </c>
      <c r="D286" s="20">
        <v>1600</v>
      </c>
    </row>
    <row r="287" spans="1:4" x14ac:dyDescent="0.25">
      <c r="A287" s="33" t="s">
        <v>459</v>
      </c>
      <c r="B287" s="42" t="s">
        <v>16</v>
      </c>
      <c r="C287" s="30" t="s">
        <v>453</v>
      </c>
      <c r="D287" s="20">
        <v>522</v>
      </c>
    </row>
    <row r="288" spans="1:4" ht="30" x14ac:dyDescent="0.25">
      <c r="A288" s="33" t="s">
        <v>460</v>
      </c>
      <c r="B288" s="42" t="s">
        <v>16</v>
      </c>
      <c r="C288" s="30" t="s">
        <v>454</v>
      </c>
      <c r="D288" s="20">
        <v>5329</v>
      </c>
    </row>
    <row r="289" spans="1:4" ht="30" x14ac:dyDescent="0.25">
      <c r="A289" s="45" t="s">
        <v>461</v>
      </c>
      <c r="B289" s="42" t="s">
        <v>16</v>
      </c>
      <c r="C289" s="30" t="s">
        <v>455</v>
      </c>
      <c r="D289" s="20">
        <v>2580</v>
      </c>
    </row>
    <row r="290" spans="1:4" ht="45" x14ac:dyDescent="0.25">
      <c r="A290" s="32" t="s">
        <v>462</v>
      </c>
      <c r="B290" s="42"/>
      <c r="C290" s="43" t="s">
        <v>463</v>
      </c>
      <c r="D290" s="15">
        <f>SUM(D291:D293)</f>
        <v>13146</v>
      </c>
    </row>
    <row r="291" spans="1:4" ht="30" x14ac:dyDescent="0.25">
      <c r="A291" s="33" t="s">
        <v>464</v>
      </c>
      <c r="B291" s="42" t="s">
        <v>10</v>
      </c>
      <c r="C291" s="30" t="s">
        <v>463</v>
      </c>
      <c r="D291" s="20">
        <v>10542</v>
      </c>
    </row>
    <row r="292" spans="1:4" ht="30" x14ac:dyDescent="0.25">
      <c r="A292" s="33" t="s">
        <v>465</v>
      </c>
      <c r="B292" s="42" t="s">
        <v>16</v>
      </c>
      <c r="C292" s="30" t="s">
        <v>463</v>
      </c>
      <c r="D292" s="20">
        <v>604</v>
      </c>
    </row>
    <row r="293" spans="1:4" ht="30" x14ac:dyDescent="0.25">
      <c r="A293" s="33" t="s">
        <v>466</v>
      </c>
      <c r="B293" s="42" t="s">
        <v>91</v>
      </c>
      <c r="C293" s="30" t="s">
        <v>463</v>
      </c>
      <c r="D293" s="20">
        <v>2000</v>
      </c>
    </row>
    <row r="294" spans="1:4" x14ac:dyDescent="0.25">
      <c r="A294" s="16" t="s">
        <v>467</v>
      </c>
      <c r="B294" s="42"/>
      <c r="C294" s="11" t="s">
        <v>468</v>
      </c>
      <c r="D294" s="15">
        <f>SUM(D295,D302,D306,D310)</f>
        <v>3900</v>
      </c>
    </row>
    <row r="295" spans="1:4" ht="45" x14ac:dyDescent="0.25">
      <c r="A295" s="16" t="s">
        <v>470</v>
      </c>
      <c r="B295" s="42"/>
      <c r="C295" s="11" t="s">
        <v>469</v>
      </c>
      <c r="D295" s="15">
        <f>SUM(D296:D301)</f>
        <v>3840</v>
      </c>
    </row>
    <row r="296" spans="1:4" ht="45.75" customHeight="1" x14ac:dyDescent="0.25">
      <c r="A296" s="14" t="s">
        <v>474</v>
      </c>
      <c r="B296" s="42" t="s">
        <v>10</v>
      </c>
      <c r="C296" s="3" t="s">
        <v>471</v>
      </c>
      <c r="D296" s="20">
        <v>2822</v>
      </c>
    </row>
    <row r="297" spans="1:4" ht="46.5" customHeight="1" x14ac:dyDescent="0.25">
      <c r="A297" s="19" t="s">
        <v>472</v>
      </c>
      <c r="B297" s="42" t="s">
        <v>10</v>
      </c>
      <c r="C297" s="3" t="s">
        <v>473</v>
      </c>
      <c r="D297" s="20">
        <v>1008</v>
      </c>
    </row>
    <row r="298" spans="1:4" ht="45" x14ac:dyDescent="0.25">
      <c r="A298" s="14" t="s">
        <v>475</v>
      </c>
      <c r="B298" s="42" t="s">
        <v>16</v>
      </c>
      <c r="C298" s="3" t="s">
        <v>471</v>
      </c>
      <c r="D298" s="20">
        <v>5</v>
      </c>
    </row>
    <row r="299" spans="1:4" ht="45" x14ac:dyDescent="0.25">
      <c r="A299" s="14" t="s">
        <v>476</v>
      </c>
      <c r="B299" s="42" t="s">
        <v>16</v>
      </c>
      <c r="C299" s="3" t="s">
        <v>473</v>
      </c>
      <c r="D299" s="20">
        <v>0</v>
      </c>
    </row>
    <row r="300" spans="1:4" ht="45" x14ac:dyDescent="0.25">
      <c r="A300" s="14" t="s">
        <v>477</v>
      </c>
      <c r="B300" s="42" t="s">
        <v>91</v>
      </c>
      <c r="C300" s="3" t="s">
        <v>471</v>
      </c>
      <c r="D300" s="20">
        <v>5</v>
      </c>
    </row>
    <row r="301" spans="1:4" ht="45" x14ac:dyDescent="0.25">
      <c r="A301" s="14" t="s">
        <v>478</v>
      </c>
      <c r="B301" s="42" t="s">
        <v>91</v>
      </c>
      <c r="C301" s="3" t="s">
        <v>473</v>
      </c>
      <c r="D301" s="20">
        <v>0</v>
      </c>
    </row>
    <row r="302" spans="1:4" x14ac:dyDescent="0.25">
      <c r="A302" s="16" t="s">
        <v>480</v>
      </c>
      <c r="B302" s="42"/>
      <c r="C302" s="11" t="s">
        <v>479</v>
      </c>
      <c r="D302" s="15">
        <f>SUM(D303:D305)</f>
        <v>60</v>
      </c>
    </row>
    <row r="303" spans="1:4" x14ac:dyDescent="0.25">
      <c r="A303" s="14" t="s">
        <v>481</v>
      </c>
      <c r="B303" s="42" t="s">
        <v>10</v>
      </c>
      <c r="C303" s="17" t="s">
        <v>479</v>
      </c>
      <c r="D303" s="20">
        <v>0</v>
      </c>
    </row>
    <row r="304" spans="1:4" x14ac:dyDescent="0.25">
      <c r="A304" s="14" t="s">
        <v>482</v>
      </c>
      <c r="B304" s="42" t="s">
        <v>16</v>
      </c>
      <c r="C304" s="17" t="s">
        <v>479</v>
      </c>
      <c r="D304" s="20">
        <v>30</v>
      </c>
    </row>
    <row r="305" spans="1:4" x14ac:dyDescent="0.25">
      <c r="A305" s="14" t="s">
        <v>483</v>
      </c>
      <c r="B305" s="42" t="s">
        <v>91</v>
      </c>
      <c r="C305" s="17" t="s">
        <v>479</v>
      </c>
      <c r="D305" s="20">
        <v>30</v>
      </c>
    </row>
    <row r="306" spans="1:4" ht="45" x14ac:dyDescent="0.25">
      <c r="A306" s="16" t="s">
        <v>485</v>
      </c>
      <c r="B306" s="42"/>
      <c r="C306" s="11" t="s">
        <v>484</v>
      </c>
      <c r="D306" s="15">
        <f>SUM(D307:D309)</f>
        <v>0</v>
      </c>
    </row>
    <row r="307" spans="1:4" ht="45" x14ac:dyDescent="0.25">
      <c r="A307" s="14" t="s">
        <v>486</v>
      </c>
      <c r="B307" s="42" t="s">
        <v>10</v>
      </c>
      <c r="C307" s="3" t="s">
        <v>484</v>
      </c>
      <c r="D307" s="20">
        <v>0</v>
      </c>
    </row>
    <row r="308" spans="1:4" ht="45" x14ac:dyDescent="0.25">
      <c r="A308" s="14" t="s">
        <v>487</v>
      </c>
      <c r="B308" s="42" t="s">
        <v>16</v>
      </c>
      <c r="C308" s="3" t="s">
        <v>484</v>
      </c>
      <c r="D308" s="20">
        <v>0</v>
      </c>
    </row>
    <row r="309" spans="1:4" ht="45" x14ac:dyDescent="0.25">
      <c r="A309" s="14" t="s">
        <v>488</v>
      </c>
      <c r="B309" s="42" t="s">
        <v>91</v>
      </c>
      <c r="C309" s="3" t="s">
        <v>484</v>
      </c>
      <c r="D309" s="20">
        <v>0</v>
      </c>
    </row>
    <row r="310" spans="1:4" ht="195" customHeight="1" x14ac:dyDescent="0.25">
      <c r="A310" s="16" t="s">
        <v>490</v>
      </c>
      <c r="B310" s="42"/>
      <c r="C310" s="11" t="s">
        <v>489</v>
      </c>
      <c r="D310" s="15">
        <f>SUM(D311:D315)</f>
        <v>0</v>
      </c>
    </row>
    <row r="311" spans="1:4" ht="90" x14ac:dyDescent="0.25">
      <c r="A311" s="14" t="s">
        <v>491</v>
      </c>
      <c r="B311" s="42" t="s">
        <v>10</v>
      </c>
      <c r="C311" s="3" t="s">
        <v>492</v>
      </c>
      <c r="D311" s="20">
        <v>0</v>
      </c>
    </row>
    <row r="312" spans="1:4" ht="90" x14ac:dyDescent="0.25">
      <c r="A312" s="14" t="s">
        <v>493</v>
      </c>
      <c r="B312" s="42" t="s">
        <v>16</v>
      </c>
      <c r="C312" s="3" t="s">
        <v>492</v>
      </c>
      <c r="D312" s="20">
        <v>0</v>
      </c>
    </row>
    <row r="313" spans="1:4" ht="90" x14ac:dyDescent="0.25">
      <c r="A313" s="14" t="s">
        <v>494</v>
      </c>
      <c r="B313" s="42" t="s">
        <v>91</v>
      </c>
      <c r="C313" s="3" t="s">
        <v>492</v>
      </c>
      <c r="D313" s="20">
        <v>0</v>
      </c>
    </row>
    <row r="314" spans="1:4" ht="90" x14ac:dyDescent="0.25">
      <c r="A314" s="14" t="s">
        <v>496</v>
      </c>
      <c r="B314" s="42" t="s">
        <v>10</v>
      </c>
      <c r="C314" s="3" t="s">
        <v>495</v>
      </c>
      <c r="D314" s="20">
        <v>0</v>
      </c>
    </row>
    <row r="315" spans="1:4" ht="90" x14ac:dyDescent="0.25">
      <c r="A315" s="14" t="s">
        <v>497</v>
      </c>
      <c r="B315" s="42" t="s">
        <v>16</v>
      </c>
      <c r="C315" s="3" t="s">
        <v>495</v>
      </c>
      <c r="D315" s="20">
        <v>0</v>
      </c>
    </row>
    <row r="316" spans="1:4" x14ac:dyDescent="0.25">
      <c r="A316" s="16" t="s">
        <v>498</v>
      </c>
      <c r="B316" s="42"/>
      <c r="C316" s="11" t="s">
        <v>499</v>
      </c>
      <c r="D316" s="15">
        <f>SUM(D317,D322,D325,D332,D336,D343,D350,D354,D361)</f>
        <v>8745</v>
      </c>
    </row>
    <row r="317" spans="1:4" ht="228.75" customHeight="1" x14ac:dyDescent="0.25">
      <c r="A317" s="16" t="s">
        <v>501</v>
      </c>
      <c r="B317" s="42"/>
      <c r="C317" s="11" t="s">
        <v>500</v>
      </c>
      <c r="D317" s="15">
        <f>SUM(D318:D321)</f>
        <v>223</v>
      </c>
    </row>
    <row r="318" spans="1:4" ht="30" x14ac:dyDescent="0.25">
      <c r="A318" s="14" t="s">
        <v>504</v>
      </c>
      <c r="B318" s="42" t="s">
        <v>10</v>
      </c>
      <c r="C318" s="3" t="s">
        <v>502</v>
      </c>
      <c r="D318" s="20">
        <v>15</v>
      </c>
    </row>
    <row r="319" spans="1:4" ht="45" x14ac:dyDescent="0.25">
      <c r="A319" s="14" t="s">
        <v>505</v>
      </c>
      <c r="B319" s="42" t="s">
        <v>10</v>
      </c>
      <c r="C319" s="3" t="s">
        <v>503</v>
      </c>
      <c r="D319" s="20">
        <v>15</v>
      </c>
    </row>
    <row r="320" spans="1:4" ht="30" x14ac:dyDescent="0.25">
      <c r="A320" s="14" t="s">
        <v>506</v>
      </c>
      <c r="B320" s="42" t="s">
        <v>16</v>
      </c>
      <c r="C320" s="3" t="s">
        <v>502</v>
      </c>
      <c r="D320" s="20">
        <v>20</v>
      </c>
    </row>
    <row r="321" spans="1:4" ht="45" x14ac:dyDescent="0.25">
      <c r="A321" s="14" t="s">
        <v>507</v>
      </c>
      <c r="B321" s="42" t="s">
        <v>16</v>
      </c>
      <c r="C321" s="3" t="s">
        <v>503</v>
      </c>
      <c r="D321" s="20">
        <v>173</v>
      </c>
    </row>
    <row r="322" spans="1:4" ht="183.75" customHeight="1" x14ac:dyDescent="0.25">
      <c r="A322" s="16" t="s">
        <v>509</v>
      </c>
      <c r="B322" s="42"/>
      <c r="C322" s="11" t="s">
        <v>508</v>
      </c>
      <c r="D322" s="15">
        <f>SUM(D323:D324)</f>
        <v>0</v>
      </c>
    </row>
    <row r="323" spans="1:4" ht="181.5" customHeight="1" x14ac:dyDescent="0.25">
      <c r="A323" s="14" t="s">
        <v>510</v>
      </c>
      <c r="B323" s="42" t="s">
        <v>10</v>
      </c>
      <c r="C323" s="3" t="s">
        <v>508</v>
      </c>
      <c r="D323" s="20">
        <v>0</v>
      </c>
    </row>
    <row r="324" spans="1:4" ht="180" customHeight="1" x14ac:dyDescent="0.25">
      <c r="A324" s="14" t="s">
        <v>511</v>
      </c>
      <c r="B324" s="42" t="s">
        <v>16</v>
      </c>
      <c r="C324" s="3" t="s">
        <v>508</v>
      </c>
      <c r="D324" s="20">
        <v>0</v>
      </c>
    </row>
    <row r="325" spans="1:4" ht="33" customHeight="1" x14ac:dyDescent="0.25">
      <c r="A325" s="16" t="s">
        <v>513</v>
      </c>
      <c r="B325" s="42"/>
      <c r="C325" s="11" t="s">
        <v>512</v>
      </c>
      <c r="D325" s="15">
        <f>SUM(D326:D331)</f>
        <v>1240</v>
      </c>
    </row>
    <row r="326" spans="1:4" ht="45" x14ac:dyDescent="0.25">
      <c r="A326" s="14" t="s">
        <v>514</v>
      </c>
      <c r="B326" s="42" t="s">
        <v>10</v>
      </c>
      <c r="C326" s="3" t="s">
        <v>516</v>
      </c>
      <c r="D326" s="20">
        <v>120</v>
      </c>
    </row>
    <row r="327" spans="1:4" ht="60" x14ac:dyDescent="0.25">
      <c r="A327" s="14" t="s">
        <v>515</v>
      </c>
      <c r="B327" s="42" t="s">
        <v>10</v>
      </c>
      <c r="C327" s="3" t="s">
        <v>517</v>
      </c>
      <c r="D327" s="20">
        <v>60</v>
      </c>
    </row>
    <row r="328" spans="1:4" ht="45" x14ac:dyDescent="0.25">
      <c r="A328" s="14" t="s">
        <v>518</v>
      </c>
      <c r="B328" s="42" t="s">
        <v>16</v>
      </c>
      <c r="C328" s="3" t="s">
        <v>516</v>
      </c>
      <c r="D328" s="20">
        <v>430</v>
      </c>
    </row>
    <row r="329" spans="1:4" ht="60" x14ac:dyDescent="0.25">
      <c r="A329" s="14" t="s">
        <v>519</v>
      </c>
      <c r="B329" s="42" t="s">
        <v>16</v>
      </c>
      <c r="C329" s="3" t="s">
        <v>517</v>
      </c>
      <c r="D329" s="20">
        <v>470</v>
      </c>
    </row>
    <row r="330" spans="1:4" ht="45" x14ac:dyDescent="0.25">
      <c r="A330" s="14" t="s">
        <v>520</v>
      </c>
      <c r="B330" s="42" t="s">
        <v>91</v>
      </c>
      <c r="C330" s="3" t="s">
        <v>516</v>
      </c>
      <c r="D330" s="20">
        <v>105</v>
      </c>
    </row>
    <row r="331" spans="1:4" ht="60" x14ac:dyDescent="0.25">
      <c r="A331" s="14" t="s">
        <v>521</v>
      </c>
      <c r="B331" s="42" t="s">
        <v>91</v>
      </c>
      <c r="C331" s="3" t="s">
        <v>517</v>
      </c>
      <c r="D331" s="20">
        <v>55</v>
      </c>
    </row>
    <row r="332" spans="1:4" x14ac:dyDescent="0.25">
      <c r="A332" s="16" t="s">
        <v>523</v>
      </c>
      <c r="B332" s="42"/>
      <c r="C332" s="11" t="s">
        <v>522</v>
      </c>
      <c r="D332" s="15">
        <f>SUM(D333:D335)</f>
        <v>500</v>
      </c>
    </row>
    <row r="333" spans="1:4" x14ac:dyDescent="0.25">
      <c r="A333" s="14" t="s">
        <v>524</v>
      </c>
      <c r="B333" s="42" t="s">
        <v>10</v>
      </c>
      <c r="C333" s="3" t="s">
        <v>522</v>
      </c>
      <c r="D333" s="20">
        <v>0</v>
      </c>
    </row>
    <row r="334" spans="1:4" x14ac:dyDescent="0.25">
      <c r="A334" s="14" t="s">
        <v>525</v>
      </c>
      <c r="B334" s="42" t="s">
        <v>16</v>
      </c>
      <c r="C334" s="3" t="s">
        <v>522</v>
      </c>
      <c r="D334" s="20">
        <v>500</v>
      </c>
    </row>
    <row r="335" spans="1:4" x14ac:dyDescent="0.25">
      <c r="A335" s="14" t="s">
        <v>526</v>
      </c>
      <c r="B335" s="42" t="s">
        <v>91</v>
      </c>
      <c r="C335" s="3" t="s">
        <v>522</v>
      </c>
      <c r="D335" s="20">
        <v>0</v>
      </c>
    </row>
    <row r="336" spans="1:4" ht="60" x14ac:dyDescent="0.25">
      <c r="A336" s="16" t="s">
        <v>527</v>
      </c>
      <c r="B336" s="42"/>
      <c r="C336" s="11" t="s">
        <v>528</v>
      </c>
      <c r="D336" s="15">
        <f>SUM(D337:D342)</f>
        <v>1595</v>
      </c>
    </row>
    <row r="337" spans="1:4" ht="45" x14ac:dyDescent="0.25">
      <c r="A337" s="14" t="s">
        <v>531</v>
      </c>
      <c r="B337" s="42" t="s">
        <v>10</v>
      </c>
      <c r="C337" s="3" t="s">
        <v>529</v>
      </c>
      <c r="D337" s="20">
        <v>15</v>
      </c>
    </row>
    <row r="338" spans="1:4" ht="75" x14ac:dyDescent="0.25">
      <c r="A338" s="14" t="s">
        <v>532</v>
      </c>
      <c r="B338" s="42" t="s">
        <v>10</v>
      </c>
      <c r="C338" s="3" t="s">
        <v>530</v>
      </c>
      <c r="D338" s="20">
        <v>15</v>
      </c>
    </row>
    <row r="339" spans="1:4" ht="45" x14ac:dyDescent="0.25">
      <c r="A339" s="14" t="s">
        <v>533</v>
      </c>
      <c r="B339" s="42" t="s">
        <v>16</v>
      </c>
      <c r="C339" s="3" t="s">
        <v>529</v>
      </c>
      <c r="D339" s="20">
        <v>545</v>
      </c>
    </row>
    <row r="340" spans="1:4" ht="75" x14ac:dyDescent="0.25">
      <c r="A340" s="14" t="s">
        <v>534</v>
      </c>
      <c r="B340" s="42" t="s">
        <v>16</v>
      </c>
      <c r="C340" s="3" t="s">
        <v>530</v>
      </c>
      <c r="D340" s="20">
        <v>400</v>
      </c>
    </row>
    <row r="341" spans="1:4" ht="45" x14ac:dyDescent="0.25">
      <c r="A341" s="14" t="s">
        <v>536</v>
      </c>
      <c r="B341" s="42" t="s">
        <v>91</v>
      </c>
      <c r="C341" s="3" t="s">
        <v>529</v>
      </c>
      <c r="D341" s="20">
        <v>310</v>
      </c>
    </row>
    <row r="342" spans="1:4" ht="75" x14ac:dyDescent="0.25">
      <c r="A342" s="14" t="s">
        <v>535</v>
      </c>
      <c r="B342" s="42" t="s">
        <v>91</v>
      </c>
      <c r="C342" s="3" t="s">
        <v>530</v>
      </c>
      <c r="D342" s="20">
        <v>310</v>
      </c>
    </row>
    <row r="343" spans="1:4" ht="30" x14ac:dyDescent="0.25">
      <c r="A343" s="16" t="s">
        <v>537</v>
      </c>
      <c r="B343" s="42"/>
      <c r="C343" s="11" t="s">
        <v>538</v>
      </c>
      <c r="D343" s="15">
        <f>SUM(D344:D349)</f>
        <v>587</v>
      </c>
    </row>
    <row r="344" spans="1:4" ht="60" x14ac:dyDescent="0.25">
      <c r="A344" s="14" t="s">
        <v>541</v>
      </c>
      <c r="B344" s="42" t="s">
        <v>10</v>
      </c>
      <c r="C344" s="3" t="s">
        <v>539</v>
      </c>
      <c r="D344" s="20">
        <v>30</v>
      </c>
    </row>
    <row r="345" spans="1:4" ht="60" x14ac:dyDescent="0.25">
      <c r="A345" s="14" t="s">
        <v>542</v>
      </c>
      <c r="B345" s="42" t="s">
        <v>10</v>
      </c>
      <c r="C345" s="3" t="s">
        <v>540</v>
      </c>
      <c r="D345" s="20">
        <v>30</v>
      </c>
    </row>
    <row r="346" spans="1:4" ht="60" x14ac:dyDescent="0.25">
      <c r="A346" s="14" t="s">
        <v>543</v>
      </c>
      <c r="B346" s="42" t="s">
        <v>16</v>
      </c>
      <c r="C346" s="3" t="s">
        <v>539</v>
      </c>
      <c r="D346" s="20">
        <v>447</v>
      </c>
    </row>
    <row r="347" spans="1:4" ht="60" x14ac:dyDescent="0.25">
      <c r="A347" s="14" t="s">
        <v>544</v>
      </c>
      <c r="B347" s="42" t="s">
        <v>16</v>
      </c>
      <c r="C347" s="3" t="s">
        <v>540</v>
      </c>
      <c r="D347" s="20">
        <v>30</v>
      </c>
    </row>
    <row r="348" spans="1:4" ht="60" x14ac:dyDescent="0.25">
      <c r="A348" s="14" t="s">
        <v>545</v>
      </c>
      <c r="B348" s="42" t="s">
        <v>91</v>
      </c>
      <c r="C348" s="3" t="s">
        <v>539</v>
      </c>
      <c r="D348" s="20">
        <v>25</v>
      </c>
    </row>
    <row r="349" spans="1:4" ht="60" x14ac:dyDescent="0.25">
      <c r="A349" s="14" t="s">
        <v>546</v>
      </c>
      <c r="B349" s="42" t="s">
        <v>91</v>
      </c>
      <c r="C349" s="3" t="s">
        <v>540</v>
      </c>
      <c r="D349" s="20">
        <v>25</v>
      </c>
    </row>
    <row r="350" spans="1:4" ht="60" x14ac:dyDescent="0.25">
      <c r="A350" s="16" t="s">
        <v>548</v>
      </c>
      <c r="B350" s="42"/>
      <c r="C350" s="11" t="s">
        <v>547</v>
      </c>
      <c r="D350" s="15">
        <f>SUM(D351:D353)</f>
        <v>4360</v>
      </c>
    </row>
    <row r="351" spans="1:4" ht="60" x14ac:dyDescent="0.25">
      <c r="A351" s="14" t="s">
        <v>549</v>
      </c>
      <c r="B351" s="42" t="s">
        <v>10</v>
      </c>
      <c r="C351" s="3" t="s">
        <v>547</v>
      </c>
      <c r="D351" s="20">
        <v>0</v>
      </c>
    </row>
    <row r="352" spans="1:4" ht="60" x14ac:dyDescent="0.25">
      <c r="A352" s="14" t="s">
        <v>550</v>
      </c>
      <c r="B352" s="42" t="s">
        <v>16</v>
      </c>
      <c r="C352" s="3" t="s">
        <v>547</v>
      </c>
      <c r="D352" s="20">
        <v>2260</v>
      </c>
    </row>
    <row r="353" spans="1:4" ht="60" x14ac:dyDescent="0.25">
      <c r="A353" s="14" t="s">
        <v>551</v>
      </c>
      <c r="B353" s="42" t="s">
        <v>91</v>
      </c>
      <c r="C353" s="3" t="s">
        <v>547</v>
      </c>
      <c r="D353" s="20">
        <v>2100</v>
      </c>
    </row>
    <row r="354" spans="1:4" ht="30" x14ac:dyDescent="0.25">
      <c r="A354" s="16" t="s">
        <v>553</v>
      </c>
      <c r="B354" s="42"/>
      <c r="C354" s="11" t="s">
        <v>552</v>
      </c>
      <c r="D354" s="15">
        <f>SUM(D355:D360)</f>
        <v>40</v>
      </c>
    </row>
    <row r="355" spans="1:4" ht="45" x14ac:dyDescent="0.25">
      <c r="A355" s="33" t="s">
        <v>556</v>
      </c>
      <c r="B355" s="42" t="s">
        <v>10</v>
      </c>
      <c r="C355" s="3" t="s">
        <v>554</v>
      </c>
      <c r="D355" s="20">
        <v>0</v>
      </c>
    </row>
    <row r="356" spans="1:4" ht="45" x14ac:dyDescent="0.25">
      <c r="A356" s="33" t="s">
        <v>557</v>
      </c>
      <c r="B356" s="42" t="s">
        <v>10</v>
      </c>
      <c r="C356" s="3" t="s">
        <v>555</v>
      </c>
      <c r="D356" s="20">
        <v>0</v>
      </c>
    </row>
    <row r="357" spans="1:4" ht="45" x14ac:dyDescent="0.25">
      <c r="A357" s="33" t="s">
        <v>558</v>
      </c>
      <c r="B357" s="42" t="s">
        <v>16</v>
      </c>
      <c r="C357" s="3" t="s">
        <v>554</v>
      </c>
      <c r="D357" s="20">
        <v>30</v>
      </c>
    </row>
    <row r="358" spans="1:4" ht="45" x14ac:dyDescent="0.25">
      <c r="A358" s="33" t="s">
        <v>559</v>
      </c>
      <c r="B358" s="42" t="s">
        <v>16</v>
      </c>
      <c r="C358" s="3" t="s">
        <v>555</v>
      </c>
      <c r="D358" s="20">
        <v>0</v>
      </c>
    </row>
    <row r="359" spans="1:4" ht="45" x14ac:dyDescent="0.25">
      <c r="A359" s="33" t="s">
        <v>560</v>
      </c>
      <c r="B359" s="42" t="s">
        <v>91</v>
      </c>
      <c r="C359" s="3" t="s">
        <v>554</v>
      </c>
      <c r="D359" s="20">
        <v>10</v>
      </c>
    </row>
    <row r="360" spans="1:4" ht="45" x14ac:dyDescent="0.25">
      <c r="A360" s="33" t="s">
        <v>561</v>
      </c>
      <c r="B360" s="42" t="s">
        <v>91</v>
      </c>
      <c r="C360" s="3" t="s">
        <v>555</v>
      </c>
      <c r="D360" s="20">
        <v>0</v>
      </c>
    </row>
    <row r="361" spans="1:4" ht="30" x14ac:dyDescent="0.25">
      <c r="A361" s="32" t="s">
        <v>563</v>
      </c>
      <c r="B361" s="42"/>
      <c r="C361" s="11" t="s">
        <v>562</v>
      </c>
      <c r="D361" s="15">
        <f>SUM(D362:D364)</f>
        <v>200</v>
      </c>
    </row>
    <row r="362" spans="1:4" ht="30" x14ac:dyDescent="0.25">
      <c r="A362" s="33" t="s">
        <v>564</v>
      </c>
      <c r="B362" s="42" t="s">
        <v>10</v>
      </c>
      <c r="C362" s="3" t="s">
        <v>562</v>
      </c>
      <c r="D362" s="20">
        <v>0</v>
      </c>
    </row>
    <row r="363" spans="1:4" ht="30" x14ac:dyDescent="0.25">
      <c r="A363" s="33" t="s">
        <v>565</v>
      </c>
      <c r="B363" s="42" t="s">
        <v>16</v>
      </c>
      <c r="C363" s="3" t="s">
        <v>562</v>
      </c>
      <c r="D363" s="20">
        <v>200</v>
      </c>
    </row>
    <row r="364" spans="1:4" ht="30" x14ac:dyDescent="0.25">
      <c r="A364" s="33" t="s">
        <v>566</v>
      </c>
      <c r="B364" s="42" t="s">
        <v>91</v>
      </c>
      <c r="C364" s="3" t="s">
        <v>562</v>
      </c>
      <c r="D364" s="20">
        <v>0</v>
      </c>
    </row>
    <row r="365" spans="1:4" ht="60" x14ac:dyDescent="0.25">
      <c r="A365" s="37" t="s">
        <v>567</v>
      </c>
      <c r="B365" s="42"/>
      <c r="C365" s="11" t="s">
        <v>568</v>
      </c>
      <c r="D365" s="15">
        <f>SUM(D366,D373,D377,D384)</f>
        <v>360</v>
      </c>
    </row>
    <row r="366" spans="1:4" ht="45" x14ac:dyDescent="0.25">
      <c r="A366" s="32" t="s">
        <v>572</v>
      </c>
      <c r="B366" s="42"/>
      <c r="C366" s="21" t="s">
        <v>571</v>
      </c>
      <c r="D366" s="15">
        <f>SUM(D367:D372)</f>
        <v>0</v>
      </c>
    </row>
    <row r="367" spans="1:4" ht="45" x14ac:dyDescent="0.25">
      <c r="A367" s="33" t="s">
        <v>573</v>
      </c>
      <c r="B367" s="42" t="s">
        <v>10</v>
      </c>
      <c r="C367" s="3" t="s">
        <v>569</v>
      </c>
      <c r="D367" s="20">
        <v>0</v>
      </c>
    </row>
    <row r="368" spans="1:4" ht="45" x14ac:dyDescent="0.25">
      <c r="A368" s="33" t="s">
        <v>574</v>
      </c>
      <c r="B368" s="42" t="s">
        <v>10</v>
      </c>
      <c r="C368" s="3" t="s">
        <v>570</v>
      </c>
      <c r="D368" s="20">
        <v>0</v>
      </c>
    </row>
    <row r="369" spans="1:4" ht="45" x14ac:dyDescent="0.25">
      <c r="A369" s="33" t="s">
        <v>575</v>
      </c>
      <c r="B369" s="42" t="s">
        <v>16</v>
      </c>
      <c r="C369" s="3" t="s">
        <v>569</v>
      </c>
      <c r="D369" s="20">
        <v>0</v>
      </c>
    </row>
    <row r="370" spans="1:4" ht="45" x14ac:dyDescent="0.25">
      <c r="A370" s="33" t="s">
        <v>576</v>
      </c>
      <c r="B370" s="42" t="s">
        <v>16</v>
      </c>
      <c r="C370" s="3" t="s">
        <v>570</v>
      </c>
      <c r="D370" s="20">
        <v>0</v>
      </c>
    </row>
    <row r="371" spans="1:4" ht="45" x14ac:dyDescent="0.25">
      <c r="A371" s="33" t="s">
        <v>577</v>
      </c>
      <c r="B371" s="42" t="s">
        <v>91</v>
      </c>
      <c r="C371" s="3" t="s">
        <v>569</v>
      </c>
      <c r="D371" s="20">
        <v>0</v>
      </c>
    </row>
    <row r="372" spans="1:4" ht="45" x14ac:dyDescent="0.25">
      <c r="A372" s="33" t="s">
        <v>578</v>
      </c>
      <c r="B372" s="42" t="s">
        <v>91</v>
      </c>
      <c r="C372" s="3" t="s">
        <v>570</v>
      </c>
      <c r="D372" s="20">
        <v>0</v>
      </c>
    </row>
    <row r="373" spans="1:4" ht="30" x14ac:dyDescent="0.25">
      <c r="A373" s="32" t="s">
        <v>579</v>
      </c>
      <c r="B373" s="42"/>
      <c r="C373" s="11" t="s">
        <v>580</v>
      </c>
      <c r="D373" s="15">
        <f>SUM(D374:D376)</f>
        <v>320</v>
      </c>
    </row>
    <row r="374" spans="1:4" ht="30" x14ac:dyDescent="0.25">
      <c r="A374" s="33" t="s">
        <v>582</v>
      </c>
      <c r="B374" s="42" t="s">
        <v>10</v>
      </c>
      <c r="C374" s="3" t="s">
        <v>581</v>
      </c>
      <c r="D374" s="20">
        <v>0</v>
      </c>
    </row>
    <row r="375" spans="1:4" ht="30" x14ac:dyDescent="0.25">
      <c r="A375" s="33" t="s">
        <v>583</v>
      </c>
      <c r="B375" s="42" t="s">
        <v>16</v>
      </c>
      <c r="C375" s="3" t="s">
        <v>581</v>
      </c>
      <c r="D375" s="20">
        <v>320</v>
      </c>
    </row>
    <row r="376" spans="1:4" ht="30" x14ac:dyDescent="0.25">
      <c r="A376" s="33" t="s">
        <v>584</v>
      </c>
      <c r="B376" s="42" t="s">
        <v>91</v>
      </c>
      <c r="C376" s="3" t="s">
        <v>581</v>
      </c>
      <c r="D376" s="20">
        <v>0</v>
      </c>
    </row>
    <row r="377" spans="1:4" ht="30" x14ac:dyDescent="0.25">
      <c r="A377" s="32" t="s">
        <v>586</v>
      </c>
      <c r="B377" s="42"/>
      <c r="C377" s="11" t="s">
        <v>585</v>
      </c>
      <c r="D377" s="15">
        <f>SUM(D378:D383)</f>
        <v>40</v>
      </c>
    </row>
    <row r="378" spans="1:4" ht="45" x14ac:dyDescent="0.25">
      <c r="A378" s="33" t="s">
        <v>589</v>
      </c>
      <c r="B378" s="42" t="s">
        <v>10</v>
      </c>
      <c r="C378" s="3" t="s">
        <v>587</v>
      </c>
      <c r="D378" s="20">
        <v>0</v>
      </c>
    </row>
    <row r="379" spans="1:4" ht="45" x14ac:dyDescent="0.25">
      <c r="A379" s="33" t="s">
        <v>590</v>
      </c>
      <c r="B379" s="42" t="s">
        <v>10</v>
      </c>
      <c r="C379" s="3" t="s">
        <v>588</v>
      </c>
      <c r="D379" s="20">
        <v>0</v>
      </c>
    </row>
    <row r="380" spans="1:4" ht="45" x14ac:dyDescent="0.25">
      <c r="A380" s="33" t="s">
        <v>591</v>
      </c>
      <c r="B380" s="42" t="s">
        <v>16</v>
      </c>
      <c r="C380" s="3" t="s">
        <v>587</v>
      </c>
      <c r="D380" s="20">
        <v>40</v>
      </c>
    </row>
    <row r="381" spans="1:4" ht="45" x14ac:dyDescent="0.25">
      <c r="A381" s="33" t="s">
        <v>592</v>
      </c>
      <c r="B381" s="42" t="s">
        <v>16</v>
      </c>
      <c r="C381" s="3" t="s">
        <v>588</v>
      </c>
      <c r="D381" s="20">
        <v>0</v>
      </c>
    </row>
    <row r="382" spans="1:4" ht="45" x14ac:dyDescent="0.25">
      <c r="A382" s="33" t="s">
        <v>593</v>
      </c>
      <c r="B382" s="42" t="s">
        <v>91</v>
      </c>
      <c r="C382" s="3" t="s">
        <v>587</v>
      </c>
      <c r="D382" s="20">
        <v>0</v>
      </c>
    </row>
    <row r="383" spans="1:4" ht="45" x14ac:dyDescent="0.25">
      <c r="A383" s="33" t="s">
        <v>594</v>
      </c>
      <c r="B383" s="42" t="s">
        <v>91</v>
      </c>
      <c r="C383" s="3" t="s">
        <v>588</v>
      </c>
      <c r="D383" s="20">
        <v>0</v>
      </c>
    </row>
    <row r="384" spans="1:4" ht="30" x14ac:dyDescent="0.25">
      <c r="A384" s="32" t="s">
        <v>596</v>
      </c>
      <c r="B384" s="42"/>
      <c r="C384" s="11" t="s">
        <v>595</v>
      </c>
      <c r="D384" s="15">
        <f>SUM(D385:D390)</f>
        <v>0</v>
      </c>
    </row>
    <row r="385" spans="1:4" ht="30" x14ac:dyDescent="0.25">
      <c r="A385" s="33" t="s">
        <v>599</v>
      </c>
      <c r="B385" s="42" t="s">
        <v>10</v>
      </c>
      <c r="C385" s="3" t="s">
        <v>597</v>
      </c>
      <c r="D385" s="20">
        <v>0</v>
      </c>
    </row>
    <row r="386" spans="1:4" ht="30" x14ac:dyDescent="0.25">
      <c r="A386" s="33" t="s">
        <v>600</v>
      </c>
      <c r="B386" s="42" t="s">
        <v>10</v>
      </c>
      <c r="C386" s="3" t="s">
        <v>598</v>
      </c>
      <c r="D386" s="20">
        <v>0</v>
      </c>
    </row>
    <row r="387" spans="1:4" ht="30" x14ac:dyDescent="0.25">
      <c r="A387" s="33" t="s">
        <v>601</v>
      </c>
      <c r="B387" s="42" t="s">
        <v>16</v>
      </c>
      <c r="C387" s="3" t="s">
        <v>597</v>
      </c>
      <c r="D387" s="20">
        <v>0</v>
      </c>
    </row>
    <row r="388" spans="1:4" ht="30" x14ac:dyDescent="0.25">
      <c r="A388" s="33" t="s">
        <v>602</v>
      </c>
      <c r="B388" s="42" t="s">
        <v>16</v>
      </c>
      <c r="C388" s="3" t="s">
        <v>598</v>
      </c>
      <c r="D388" s="20">
        <v>0</v>
      </c>
    </row>
    <row r="389" spans="1:4" ht="30" x14ac:dyDescent="0.25">
      <c r="A389" s="33" t="s">
        <v>603</v>
      </c>
      <c r="B389" s="42" t="s">
        <v>91</v>
      </c>
      <c r="C389" s="3" t="s">
        <v>597</v>
      </c>
      <c r="D389" s="20">
        <v>0</v>
      </c>
    </row>
    <row r="390" spans="1:4" ht="30" x14ac:dyDescent="0.25">
      <c r="A390" s="33" t="s">
        <v>604</v>
      </c>
      <c r="B390" s="42" t="s">
        <v>91</v>
      </c>
      <c r="C390" s="3" t="s">
        <v>598</v>
      </c>
      <c r="D390" s="20">
        <v>0</v>
      </c>
    </row>
    <row r="391" spans="1:4" x14ac:dyDescent="0.25">
      <c r="A391" s="39" t="s">
        <v>606</v>
      </c>
      <c r="B391" s="42"/>
      <c r="C391" s="11" t="s">
        <v>605</v>
      </c>
      <c r="D391" s="15">
        <f>SUM(D392,D402,D406,D410,D420,D424,D428,D432,D439,D446,D450)</f>
        <v>11751</v>
      </c>
    </row>
    <row r="392" spans="1:4" ht="30" x14ac:dyDescent="0.25">
      <c r="A392" s="46" t="s">
        <v>607</v>
      </c>
      <c r="B392" s="15"/>
      <c r="C392" s="11" t="s">
        <v>608</v>
      </c>
      <c r="D392" s="15">
        <f>SUM(D393:D401)</f>
        <v>80</v>
      </c>
    </row>
    <row r="393" spans="1:4" ht="45" x14ac:dyDescent="0.25">
      <c r="A393" s="44" t="s">
        <v>612</v>
      </c>
      <c r="B393" s="20" t="s">
        <v>10</v>
      </c>
      <c r="C393" s="3" t="s">
        <v>609</v>
      </c>
      <c r="D393" s="20">
        <v>0</v>
      </c>
    </row>
    <row r="394" spans="1:4" ht="105" x14ac:dyDescent="0.25">
      <c r="A394" s="44" t="s">
        <v>613</v>
      </c>
      <c r="B394" s="20" t="s">
        <v>10</v>
      </c>
      <c r="C394" s="3" t="s">
        <v>610</v>
      </c>
      <c r="D394" s="20">
        <v>0</v>
      </c>
    </row>
    <row r="395" spans="1:4" ht="45" x14ac:dyDescent="0.25">
      <c r="A395" s="44" t="s">
        <v>614</v>
      </c>
      <c r="B395" s="20" t="s">
        <v>10</v>
      </c>
      <c r="C395" s="3" t="s">
        <v>611</v>
      </c>
      <c r="D395" s="20">
        <v>0</v>
      </c>
    </row>
    <row r="396" spans="1:4" ht="45" x14ac:dyDescent="0.25">
      <c r="A396" s="44" t="s">
        <v>615</v>
      </c>
      <c r="B396" s="41" t="s">
        <v>16</v>
      </c>
      <c r="C396" s="3" t="s">
        <v>609</v>
      </c>
      <c r="D396" s="20">
        <v>0</v>
      </c>
    </row>
    <row r="397" spans="1:4" ht="105" x14ac:dyDescent="0.25">
      <c r="A397" s="44" t="s">
        <v>616</v>
      </c>
      <c r="B397" s="41" t="s">
        <v>16</v>
      </c>
      <c r="C397" s="3" t="s">
        <v>610</v>
      </c>
      <c r="D397" s="20">
        <v>0</v>
      </c>
    </row>
    <row r="398" spans="1:4" ht="45" x14ac:dyDescent="0.25">
      <c r="A398" s="44" t="s">
        <v>617</v>
      </c>
      <c r="B398" s="41" t="s">
        <v>16</v>
      </c>
      <c r="C398" s="3" t="s">
        <v>611</v>
      </c>
      <c r="D398" s="20">
        <v>40</v>
      </c>
    </row>
    <row r="399" spans="1:4" ht="45" x14ac:dyDescent="0.25">
      <c r="A399" s="44" t="s">
        <v>618</v>
      </c>
      <c r="B399" s="40" t="s">
        <v>91</v>
      </c>
      <c r="C399" s="3" t="s">
        <v>609</v>
      </c>
      <c r="D399" s="20">
        <v>0</v>
      </c>
    </row>
    <row r="400" spans="1:4" ht="105" x14ac:dyDescent="0.25">
      <c r="A400" s="44" t="s">
        <v>619</v>
      </c>
      <c r="B400" s="40" t="s">
        <v>91</v>
      </c>
      <c r="C400" s="3" t="s">
        <v>610</v>
      </c>
      <c r="D400" s="20">
        <v>30</v>
      </c>
    </row>
    <row r="401" spans="1:4" ht="45" x14ac:dyDescent="0.25">
      <c r="A401" s="44" t="s">
        <v>620</v>
      </c>
      <c r="B401" s="40" t="s">
        <v>91</v>
      </c>
      <c r="C401" s="3" t="s">
        <v>611</v>
      </c>
      <c r="D401" s="20">
        <v>10</v>
      </c>
    </row>
    <row r="402" spans="1:4" ht="45" x14ac:dyDescent="0.25">
      <c r="A402" s="46" t="s">
        <v>621</v>
      </c>
      <c r="B402" s="3"/>
      <c r="C402" s="11" t="s">
        <v>622</v>
      </c>
      <c r="D402" s="3">
        <f>SUM(D403:D405)</f>
        <v>3254</v>
      </c>
    </row>
    <row r="403" spans="1:4" ht="45" x14ac:dyDescent="0.25">
      <c r="A403" s="36" t="s">
        <v>624</v>
      </c>
      <c r="B403" s="5" t="s">
        <v>10</v>
      </c>
      <c r="C403" s="3" t="s">
        <v>623</v>
      </c>
      <c r="D403" s="5">
        <v>0</v>
      </c>
    </row>
    <row r="404" spans="1:4" ht="45" x14ac:dyDescent="0.25">
      <c r="A404" s="36" t="s">
        <v>625</v>
      </c>
      <c r="B404" s="34" t="s">
        <v>16</v>
      </c>
      <c r="C404" s="3" t="s">
        <v>623</v>
      </c>
      <c r="D404" s="5">
        <v>1654</v>
      </c>
    </row>
    <row r="405" spans="1:4" ht="45" x14ac:dyDescent="0.25">
      <c r="A405" s="36" t="s">
        <v>626</v>
      </c>
      <c r="B405" s="35" t="s">
        <v>91</v>
      </c>
      <c r="C405" s="3" t="s">
        <v>623</v>
      </c>
      <c r="D405" s="5">
        <v>1600</v>
      </c>
    </row>
    <row r="406" spans="1:4" ht="45" x14ac:dyDescent="0.25">
      <c r="A406" s="46" t="s">
        <v>628</v>
      </c>
      <c r="B406" s="3"/>
      <c r="C406" s="11" t="s">
        <v>627</v>
      </c>
      <c r="D406" s="3">
        <f>SUM(D407:D409)</f>
        <v>40</v>
      </c>
    </row>
    <row r="407" spans="1:4" ht="45" x14ac:dyDescent="0.25">
      <c r="A407" s="36" t="s">
        <v>629</v>
      </c>
      <c r="B407" s="5" t="s">
        <v>10</v>
      </c>
      <c r="C407" s="3" t="s">
        <v>627</v>
      </c>
      <c r="D407" s="5">
        <v>0</v>
      </c>
    </row>
    <row r="408" spans="1:4" ht="45" x14ac:dyDescent="0.25">
      <c r="A408" s="36" t="s">
        <v>630</v>
      </c>
      <c r="B408" s="34" t="s">
        <v>16</v>
      </c>
      <c r="C408" s="3" t="s">
        <v>627</v>
      </c>
      <c r="D408" s="5">
        <v>20</v>
      </c>
    </row>
    <row r="409" spans="1:4" ht="45" x14ac:dyDescent="0.25">
      <c r="A409" s="36" t="s">
        <v>631</v>
      </c>
      <c r="B409" s="35" t="s">
        <v>91</v>
      </c>
      <c r="C409" s="3" t="s">
        <v>627</v>
      </c>
      <c r="D409" s="5">
        <v>20</v>
      </c>
    </row>
    <row r="410" spans="1:4" ht="60" x14ac:dyDescent="0.25">
      <c r="A410" s="46" t="s">
        <v>633</v>
      </c>
      <c r="B410" s="3"/>
      <c r="C410" s="11" t="s">
        <v>632</v>
      </c>
      <c r="D410" s="3">
        <f>SUM(D411:D419)</f>
        <v>850</v>
      </c>
    </row>
    <row r="411" spans="1:4" ht="45" x14ac:dyDescent="0.25">
      <c r="A411" s="36" t="s">
        <v>635</v>
      </c>
      <c r="B411" s="5" t="s">
        <v>10</v>
      </c>
      <c r="C411" s="3" t="s">
        <v>516</v>
      </c>
      <c r="D411" s="5">
        <v>0</v>
      </c>
    </row>
    <row r="412" spans="1:4" ht="60" x14ac:dyDescent="0.25">
      <c r="A412" s="36" t="s">
        <v>636</v>
      </c>
      <c r="B412" s="5" t="s">
        <v>10</v>
      </c>
      <c r="C412" s="3" t="s">
        <v>517</v>
      </c>
      <c r="D412" s="5">
        <v>0</v>
      </c>
    </row>
    <row r="413" spans="1:4" ht="30" x14ac:dyDescent="0.25">
      <c r="A413" s="36" t="s">
        <v>637</v>
      </c>
      <c r="B413" s="5" t="s">
        <v>10</v>
      </c>
      <c r="C413" s="3" t="s">
        <v>634</v>
      </c>
      <c r="D413" s="5">
        <v>0</v>
      </c>
    </row>
    <row r="414" spans="1:4" ht="45" x14ac:dyDescent="0.25">
      <c r="A414" s="36" t="s">
        <v>638</v>
      </c>
      <c r="B414" s="34" t="s">
        <v>16</v>
      </c>
      <c r="C414" s="3" t="s">
        <v>516</v>
      </c>
      <c r="D414" s="5">
        <v>300</v>
      </c>
    </row>
    <row r="415" spans="1:4" ht="60" x14ac:dyDescent="0.25">
      <c r="A415" s="36" t="s">
        <v>639</v>
      </c>
      <c r="B415" s="34" t="s">
        <v>16</v>
      </c>
      <c r="C415" s="3" t="s">
        <v>517</v>
      </c>
      <c r="D415" s="5">
        <v>300</v>
      </c>
    </row>
    <row r="416" spans="1:4" ht="30" x14ac:dyDescent="0.25">
      <c r="A416" s="36" t="s">
        <v>640</v>
      </c>
      <c r="B416" s="34" t="s">
        <v>16</v>
      </c>
      <c r="C416" s="3" t="s">
        <v>634</v>
      </c>
      <c r="D416" s="5">
        <v>0</v>
      </c>
    </row>
    <row r="417" spans="1:4" ht="45" x14ac:dyDescent="0.25">
      <c r="A417" s="36" t="s">
        <v>641</v>
      </c>
      <c r="B417" s="35" t="s">
        <v>91</v>
      </c>
      <c r="C417" s="3" t="s">
        <v>516</v>
      </c>
      <c r="D417" s="5">
        <v>150</v>
      </c>
    </row>
    <row r="418" spans="1:4" ht="60" x14ac:dyDescent="0.25">
      <c r="A418" s="36" t="s">
        <v>642</v>
      </c>
      <c r="B418" s="35" t="s">
        <v>91</v>
      </c>
      <c r="C418" s="3" t="s">
        <v>517</v>
      </c>
      <c r="D418" s="5">
        <v>100</v>
      </c>
    </row>
    <row r="419" spans="1:4" ht="30" x14ac:dyDescent="0.25">
      <c r="A419" s="36" t="s">
        <v>643</v>
      </c>
      <c r="B419" s="35" t="s">
        <v>91</v>
      </c>
      <c r="C419" s="3" t="s">
        <v>634</v>
      </c>
      <c r="D419" s="5">
        <v>0</v>
      </c>
    </row>
    <row r="420" spans="1:4" ht="30" x14ac:dyDescent="0.25">
      <c r="A420" s="46" t="s">
        <v>645</v>
      </c>
      <c r="B420" s="3"/>
      <c r="C420" s="11" t="s">
        <v>644</v>
      </c>
      <c r="D420" s="3">
        <f>SUM(D421:D423)</f>
        <v>100</v>
      </c>
    </row>
    <row r="421" spans="1:4" ht="30" x14ac:dyDescent="0.25">
      <c r="A421" s="36" t="s">
        <v>646</v>
      </c>
      <c r="B421" s="5" t="s">
        <v>10</v>
      </c>
      <c r="C421" s="17" t="s">
        <v>644</v>
      </c>
      <c r="D421" s="5">
        <v>0</v>
      </c>
    </row>
    <row r="422" spans="1:4" ht="30" x14ac:dyDescent="0.25">
      <c r="A422" s="36" t="s">
        <v>647</v>
      </c>
      <c r="B422" s="34" t="s">
        <v>16</v>
      </c>
      <c r="C422" s="17" t="s">
        <v>644</v>
      </c>
      <c r="D422" s="5">
        <v>50</v>
      </c>
    </row>
    <row r="423" spans="1:4" ht="30" x14ac:dyDescent="0.25">
      <c r="A423" s="36" t="s">
        <v>691</v>
      </c>
      <c r="B423" s="35" t="s">
        <v>91</v>
      </c>
      <c r="C423" s="17" t="s">
        <v>644</v>
      </c>
      <c r="D423" s="5">
        <v>50</v>
      </c>
    </row>
    <row r="424" spans="1:4" ht="60" x14ac:dyDescent="0.25">
      <c r="A424" s="46" t="s">
        <v>649</v>
      </c>
      <c r="B424" s="3"/>
      <c r="C424" s="11" t="s">
        <v>648</v>
      </c>
      <c r="D424" s="3">
        <f>SUM(D425:D427)</f>
        <v>780</v>
      </c>
    </row>
    <row r="425" spans="1:4" ht="60" x14ac:dyDescent="0.25">
      <c r="A425" s="36" t="s">
        <v>650</v>
      </c>
      <c r="B425" s="5" t="s">
        <v>10</v>
      </c>
      <c r="C425" s="3" t="s">
        <v>648</v>
      </c>
      <c r="D425" s="22">
        <v>0</v>
      </c>
    </row>
    <row r="426" spans="1:4" ht="60" x14ac:dyDescent="0.25">
      <c r="A426" s="36" t="s">
        <v>651</v>
      </c>
      <c r="B426" s="34" t="s">
        <v>16</v>
      </c>
      <c r="C426" s="3" t="s">
        <v>648</v>
      </c>
      <c r="D426" s="22">
        <v>250</v>
      </c>
    </row>
    <row r="427" spans="1:4" ht="60" x14ac:dyDescent="0.25">
      <c r="A427" s="36" t="s">
        <v>652</v>
      </c>
      <c r="B427" s="35" t="s">
        <v>91</v>
      </c>
      <c r="C427" s="3" t="s">
        <v>648</v>
      </c>
      <c r="D427" s="22">
        <v>530</v>
      </c>
    </row>
    <row r="428" spans="1:4" ht="60" x14ac:dyDescent="0.25">
      <c r="A428" s="46" t="s">
        <v>653</v>
      </c>
      <c r="B428" s="3"/>
      <c r="C428" s="11" t="s">
        <v>547</v>
      </c>
      <c r="D428" s="3">
        <f>SUM(D429:D431)</f>
        <v>6067</v>
      </c>
    </row>
    <row r="429" spans="1:4" ht="60" x14ac:dyDescent="0.25">
      <c r="A429" s="36" t="s">
        <v>654</v>
      </c>
      <c r="B429" s="5" t="s">
        <v>10</v>
      </c>
      <c r="C429" s="3" t="s">
        <v>547</v>
      </c>
      <c r="D429" s="5">
        <v>0</v>
      </c>
    </row>
    <row r="430" spans="1:4" ht="60" x14ac:dyDescent="0.25">
      <c r="A430" s="36" t="s">
        <v>655</v>
      </c>
      <c r="B430" s="34" t="s">
        <v>16</v>
      </c>
      <c r="C430" s="3" t="s">
        <v>547</v>
      </c>
      <c r="D430" s="5">
        <v>2800</v>
      </c>
    </row>
    <row r="431" spans="1:4" ht="60" x14ac:dyDescent="0.25">
      <c r="A431" s="36" t="s">
        <v>656</v>
      </c>
      <c r="B431" s="35" t="s">
        <v>91</v>
      </c>
      <c r="C431" s="3" t="s">
        <v>547</v>
      </c>
      <c r="D431" s="5">
        <v>3267</v>
      </c>
    </row>
    <row r="432" spans="1:4" ht="30" x14ac:dyDescent="0.25">
      <c r="A432" s="46" t="s">
        <v>657</v>
      </c>
      <c r="B432" s="3"/>
      <c r="C432" s="11" t="s">
        <v>658</v>
      </c>
      <c r="D432" s="3">
        <f>SUM(D433:D438)</f>
        <v>0</v>
      </c>
    </row>
    <row r="433" spans="1:4" x14ac:dyDescent="0.25">
      <c r="A433" s="36" t="s">
        <v>661</v>
      </c>
      <c r="B433" s="5" t="s">
        <v>10</v>
      </c>
      <c r="C433" s="3" t="s">
        <v>659</v>
      </c>
      <c r="D433" s="5">
        <v>0</v>
      </c>
    </row>
    <row r="434" spans="1:4" x14ac:dyDescent="0.25">
      <c r="A434" s="36" t="s">
        <v>662</v>
      </c>
      <c r="B434" s="5" t="s">
        <v>10</v>
      </c>
      <c r="C434" s="3" t="s">
        <v>660</v>
      </c>
      <c r="D434" s="5">
        <v>0</v>
      </c>
    </row>
    <row r="435" spans="1:4" x14ac:dyDescent="0.25">
      <c r="A435" s="36" t="s">
        <v>663</v>
      </c>
      <c r="B435" s="34" t="s">
        <v>16</v>
      </c>
      <c r="C435" s="3" t="s">
        <v>659</v>
      </c>
      <c r="D435" s="5">
        <v>0</v>
      </c>
    </row>
    <row r="436" spans="1:4" x14ac:dyDescent="0.25">
      <c r="A436" s="36" t="s">
        <v>664</v>
      </c>
      <c r="B436" s="34" t="s">
        <v>16</v>
      </c>
      <c r="C436" s="3" t="s">
        <v>660</v>
      </c>
      <c r="D436" s="5">
        <v>0</v>
      </c>
    </row>
    <row r="437" spans="1:4" x14ac:dyDescent="0.25">
      <c r="A437" s="36" t="s">
        <v>665</v>
      </c>
      <c r="B437" s="35" t="s">
        <v>91</v>
      </c>
      <c r="C437" s="3" t="s">
        <v>659</v>
      </c>
      <c r="D437" s="5">
        <v>0</v>
      </c>
    </row>
    <row r="438" spans="1:4" x14ac:dyDescent="0.25">
      <c r="A438" s="36" t="s">
        <v>666</v>
      </c>
      <c r="B438" s="35" t="s">
        <v>91</v>
      </c>
      <c r="C438" s="3" t="s">
        <v>660</v>
      </c>
      <c r="D438" s="5">
        <v>0</v>
      </c>
    </row>
    <row r="439" spans="1:4" ht="30" x14ac:dyDescent="0.25">
      <c r="A439" s="46" t="s">
        <v>667</v>
      </c>
      <c r="B439" s="3"/>
      <c r="C439" s="11" t="s">
        <v>668</v>
      </c>
      <c r="D439" s="3">
        <f>SUM(D440:D445)</f>
        <v>250</v>
      </c>
    </row>
    <row r="440" spans="1:4" ht="30" x14ac:dyDescent="0.25">
      <c r="A440" s="36" t="s">
        <v>671</v>
      </c>
      <c r="B440" s="5" t="s">
        <v>10</v>
      </c>
      <c r="C440" s="3" t="s">
        <v>669</v>
      </c>
      <c r="D440" s="22">
        <v>0</v>
      </c>
    </row>
    <row r="441" spans="1:4" x14ac:dyDescent="0.25">
      <c r="A441" s="36" t="s">
        <v>672</v>
      </c>
      <c r="B441" s="5" t="s">
        <v>10</v>
      </c>
      <c r="C441" s="3" t="s">
        <v>670</v>
      </c>
      <c r="D441" s="22">
        <v>0</v>
      </c>
    </row>
    <row r="442" spans="1:4" ht="30" x14ac:dyDescent="0.25">
      <c r="A442" s="36" t="s">
        <v>673</v>
      </c>
      <c r="B442" s="34" t="s">
        <v>16</v>
      </c>
      <c r="C442" s="3" t="s">
        <v>669</v>
      </c>
      <c r="D442" s="22">
        <v>80</v>
      </c>
    </row>
    <row r="443" spans="1:4" x14ac:dyDescent="0.25">
      <c r="A443" s="36" t="s">
        <v>674</v>
      </c>
      <c r="B443" s="34" t="s">
        <v>16</v>
      </c>
      <c r="C443" s="3" t="s">
        <v>670</v>
      </c>
      <c r="D443" s="22">
        <v>0</v>
      </c>
    </row>
    <row r="444" spans="1:4" ht="30" x14ac:dyDescent="0.25">
      <c r="A444" s="36" t="s">
        <v>675</v>
      </c>
      <c r="B444" s="35" t="s">
        <v>91</v>
      </c>
      <c r="C444" s="3" t="s">
        <v>669</v>
      </c>
      <c r="D444" s="22">
        <v>170</v>
      </c>
    </row>
    <row r="445" spans="1:4" x14ac:dyDescent="0.25">
      <c r="A445" s="36" t="s">
        <v>676</v>
      </c>
      <c r="B445" s="35" t="s">
        <v>91</v>
      </c>
      <c r="C445" s="3" t="s">
        <v>670</v>
      </c>
      <c r="D445" s="22">
        <v>0</v>
      </c>
    </row>
    <row r="446" spans="1:4" ht="45" x14ac:dyDescent="0.25">
      <c r="A446" s="46" t="s">
        <v>677</v>
      </c>
      <c r="B446" s="3"/>
      <c r="C446" s="11" t="s">
        <v>678</v>
      </c>
      <c r="D446" s="3">
        <f>SUM(D447:D449)</f>
        <v>260</v>
      </c>
    </row>
    <row r="447" spans="1:4" ht="45" x14ac:dyDescent="0.25">
      <c r="A447" s="36" t="s">
        <v>679</v>
      </c>
      <c r="B447" s="5" t="s">
        <v>10</v>
      </c>
      <c r="C447" s="17" t="s">
        <v>678</v>
      </c>
      <c r="D447" s="5">
        <v>0</v>
      </c>
    </row>
    <row r="448" spans="1:4" ht="45" x14ac:dyDescent="0.25">
      <c r="A448" s="36" t="s">
        <v>680</v>
      </c>
      <c r="B448" s="34" t="s">
        <v>16</v>
      </c>
      <c r="C448" s="17" t="s">
        <v>678</v>
      </c>
      <c r="D448" s="5">
        <v>230</v>
      </c>
    </row>
    <row r="449" spans="1:4" ht="45" x14ac:dyDescent="0.25">
      <c r="A449" s="36" t="s">
        <v>681</v>
      </c>
      <c r="B449" s="35" t="s">
        <v>91</v>
      </c>
      <c r="C449" s="17" t="s">
        <v>678</v>
      </c>
      <c r="D449" s="5">
        <v>30</v>
      </c>
    </row>
    <row r="450" spans="1:4" ht="75" x14ac:dyDescent="0.25">
      <c r="A450" s="46" t="s">
        <v>682</v>
      </c>
      <c r="B450" s="3"/>
      <c r="C450" s="11" t="s">
        <v>683</v>
      </c>
      <c r="D450" s="3">
        <f>SUM(D451:D453)</f>
        <v>70</v>
      </c>
    </row>
    <row r="451" spans="1:4" ht="75" x14ac:dyDescent="0.25">
      <c r="A451" s="36" t="s">
        <v>684</v>
      </c>
      <c r="B451" s="5" t="s">
        <v>10</v>
      </c>
      <c r="C451" s="3" t="s">
        <v>683</v>
      </c>
      <c r="D451" s="5">
        <v>0</v>
      </c>
    </row>
    <row r="452" spans="1:4" ht="75" x14ac:dyDescent="0.25">
      <c r="A452" s="36" t="s">
        <v>685</v>
      </c>
      <c r="B452" s="34" t="s">
        <v>16</v>
      </c>
      <c r="C452" s="3" t="s">
        <v>683</v>
      </c>
      <c r="D452" s="5">
        <v>70</v>
      </c>
    </row>
    <row r="453" spans="1:4" ht="75" x14ac:dyDescent="0.25">
      <c r="A453" s="36" t="s">
        <v>686</v>
      </c>
      <c r="B453" s="35" t="s">
        <v>91</v>
      </c>
      <c r="C453" s="3" t="s">
        <v>683</v>
      </c>
      <c r="D453" s="5">
        <v>0</v>
      </c>
    </row>
    <row r="454" spans="1:4" x14ac:dyDescent="0.25">
      <c r="A454" s="23"/>
      <c r="B454" s="23"/>
      <c r="C454" s="23"/>
      <c r="D454" s="23"/>
    </row>
    <row r="455" spans="1:4" x14ac:dyDescent="0.25">
      <c r="A455" s="23"/>
      <c r="B455" s="23"/>
      <c r="C455" s="23"/>
      <c r="D455" s="23"/>
    </row>
    <row r="456" spans="1:4" x14ac:dyDescent="0.25">
      <c r="A456" s="23"/>
      <c r="B456" s="23"/>
      <c r="C456" s="23"/>
      <c r="D456" s="23"/>
    </row>
    <row r="457" spans="1:4" x14ac:dyDescent="0.25">
      <c r="A457" s="23"/>
      <c r="B457" s="23"/>
      <c r="C457" s="23"/>
      <c r="D457" s="23"/>
    </row>
    <row r="458" spans="1:4" x14ac:dyDescent="0.25">
      <c r="A458" s="23"/>
      <c r="B458" s="23"/>
      <c r="C458" s="23"/>
      <c r="D458" s="23"/>
    </row>
    <row r="459" spans="1:4" x14ac:dyDescent="0.25">
      <c r="A459" s="23"/>
      <c r="B459" s="23"/>
      <c r="C459" s="23"/>
      <c r="D459" s="23"/>
    </row>
    <row r="460" spans="1:4" x14ac:dyDescent="0.25">
      <c r="A460" s="23"/>
      <c r="B460" s="23"/>
      <c r="C460" s="23"/>
      <c r="D460" s="23"/>
    </row>
    <row r="461" spans="1:4" x14ac:dyDescent="0.25">
      <c r="A461" s="23"/>
      <c r="B461" s="23"/>
      <c r="C461" s="23"/>
      <c r="D461" s="23"/>
    </row>
    <row r="462" spans="1:4" x14ac:dyDescent="0.25">
      <c r="A462" s="2"/>
      <c r="B462" s="2"/>
      <c r="C462" s="2"/>
      <c r="D462" s="2"/>
    </row>
    <row r="463" spans="1:4" x14ac:dyDescent="0.25">
      <c r="A463" s="2"/>
      <c r="B463" s="2"/>
      <c r="C463" s="2"/>
      <c r="D463" s="2"/>
    </row>
    <row r="464" spans="1:4" x14ac:dyDescent="0.25">
      <c r="A464" s="2"/>
      <c r="B464" s="2"/>
      <c r="C464" s="2"/>
      <c r="D464" s="2"/>
    </row>
    <row r="465" spans="1:4" x14ac:dyDescent="0.25">
      <c r="A465" s="2"/>
      <c r="B465" s="2"/>
      <c r="C465" s="2"/>
      <c r="D465" s="2"/>
    </row>
    <row r="466" spans="1:4" x14ac:dyDescent="0.25">
      <c r="A466" s="2"/>
      <c r="B466" s="2"/>
      <c r="C466" s="2"/>
      <c r="D466" s="2"/>
    </row>
    <row r="467" spans="1:4" x14ac:dyDescent="0.25">
      <c r="A467" s="2"/>
      <c r="B467" s="2"/>
      <c r="C467" s="2"/>
      <c r="D467" s="2"/>
    </row>
    <row r="468" spans="1:4" x14ac:dyDescent="0.25">
      <c r="A468" s="2"/>
      <c r="B468" s="2"/>
      <c r="C468" s="2"/>
      <c r="D468" s="2"/>
    </row>
    <row r="469" spans="1:4" x14ac:dyDescent="0.25">
      <c r="A469" s="2"/>
      <c r="B469" s="2"/>
      <c r="C469" s="2"/>
      <c r="D469" s="2"/>
    </row>
    <row r="470" spans="1:4" x14ac:dyDescent="0.25">
      <c r="A470" s="2"/>
      <c r="B470" s="2"/>
      <c r="C470" s="2"/>
      <c r="D470" s="2"/>
    </row>
    <row r="471" spans="1:4" x14ac:dyDescent="0.25">
      <c r="A471" s="2"/>
      <c r="B471" s="2"/>
      <c r="C471" s="2"/>
      <c r="D471" s="2"/>
    </row>
    <row r="472" spans="1:4" x14ac:dyDescent="0.25">
      <c r="A472" s="2"/>
      <c r="B472" s="2"/>
      <c r="C472" s="2"/>
      <c r="D472" s="2"/>
    </row>
    <row r="473" spans="1:4" x14ac:dyDescent="0.25">
      <c r="A473" s="2"/>
      <c r="B473" s="2"/>
      <c r="C473" s="2"/>
      <c r="D473" s="2"/>
    </row>
    <row r="474" spans="1:4" x14ac:dyDescent="0.25">
      <c r="A474" s="2"/>
      <c r="B474" s="2"/>
      <c r="C474" s="2"/>
      <c r="D474" s="2"/>
    </row>
    <row r="475" spans="1:4" x14ac:dyDescent="0.25">
      <c r="A475" s="2"/>
      <c r="B475" s="2"/>
      <c r="C475" s="2"/>
      <c r="D475" s="2"/>
    </row>
    <row r="476" spans="1:4" x14ac:dyDescent="0.25">
      <c r="A476" s="2"/>
      <c r="B476" s="2"/>
      <c r="C476" s="2"/>
      <c r="D476" s="2"/>
    </row>
    <row r="477" spans="1:4" x14ac:dyDescent="0.25">
      <c r="A477" s="2"/>
      <c r="B477" s="2"/>
      <c r="C477" s="2"/>
      <c r="D477" s="2"/>
    </row>
    <row r="478" spans="1:4" x14ac:dyDescent="0.25">
      <c r="A478" s="2"/>
      <c r="B478" s="2"/>
      <c r="C478" s="2"/>
      <c r="D478" s="2"/>
    </row>
    <row r="479" spans="1:4" x14ac:dyDescent="0.25">
      <c r="A479" s="2"/>
      <c r="B479" s="2"/>
      <c r="C479" s="2"/>
      <c r="D479" s="2"/>
    </row>
    <row r="480" spans="1:4" x14ac:dyDescent="0.25">
      <c r="A480" s="2"/>
      <c r="B480" s="2"/>
      <c r="C480" s="2"/>
      <c r="D480" s="2"/>
    </row>
    <row r="481" spans="1:4" x14ac:dyDescent="0.25">
      <c r="A481" s="2"/>
      <c r="B481" s="2"/>
      <c r="C481" s="2"/>
      <c r="D481" s="2"/>
    </row>
    <row r="482" spans="1:4" x14ac:dyDescent="0.25">
      <c r="A482" s="2"/>
      <c r="B482" s="2"/>
      <c r="C482" s="2"/>
      <c r="D482" s="2"/>
    </row>
    <row r="483" spans="1:4" x14ac:dyDescent="0.25">
      <c r="A483" s="2"/>
      <c r="B483" s="2"/>
      <c r="C483" s="2"/>
      <c r="D483" s="2"/>
    </row>
    <row r="484" spans="1:4" x14ac:dyDescent="0.25">
      <c r="A484" s="2"/>
      <c r="B484" s="2"/>
      <c r="C484" s="2"/>
      <c r="D484" s="2"/>
    </row>
    <row r="485" spans="1:4" x14ac:dyDescent="0.25">
      <c r="A485" s="2"/>
      <c r="B485" s="2"/>
      <c r="C485" s="2"/>
      <c r="D485" s="2"/>
    </row>
    <row r="486" spans="1:4" x14ac:dyDescent="0.25">
      <c r="A486" s="2"/>
      <c r="B486" s="2"/>
      <c r="C486" s="2"/>
      <c r="D486" s="2"/>
    </row>
    <row r="487" spans="1:4" x14ac:dyDescent="0.25">
      <c r="A487" s="2"/>
      <c r="B487" s="2"/>
      <c r="C487" s="2"/>
      <c r="D487" s="2"/>
    </row>
    <row r="488" spans="1:4" x14ac:dyDescent="0.25">
      <c r="A488" s="2"/>
      <c r="B488" s="2"/>
      <c r="C488" s="2"/>
      <c r="D488" s="2"/>
    </row>
    <row r="489" spans="1:4" x14ac:dyDescent="0.25">
      <c r="A489" s="2"/>
      <c r="B489" s="2"/>
      <c r="C489" s="2"/>
      <c r="D489" s="2"/>
    </row>
    <row r="490" spans="1:4" x14ac:dyDescent="0.25">
      <c r="A490" s="2"/>
      <c r="B490" s="2"/>
      <c r="C490" s="2"/>
      <c r="D490" s="2"/>
    </row>
    <row r="491" spans="1:4" x14ac:dyDescent="0.25">
      <c r="A491" s="2"/>
      <c r="B491" s="2"/>
      <c r="C491" s="2"/>
      <c r="D491" s="2"/>
    </row>
    <row r="492" spans="1:4" x14ac:dyDescent="0.25">
      <c r="A492" s="2"/>
      <c r="B492" s="2"/>
      <c r="C492" s="2"/>
      <c r="D492" s="2"/>
    </row>
    <row r="493" spans="1:4" x14ac:dyDescent="0.25">
      <c r="A493" s="2"/>
      <c r="B493" s="2"/>
      <c r="C493" s="2"/>
      <c r="D493" s="2"/>
    </row>
    <row r="494" spans="1:4" x14ac:dyDescent="0.25">
      <c r="A494" s="2"/>
      <c r="B494" s="2"/>
      <c r="C494" s="2"/>
      <c r="D494" s="2"/>
    </row>
    <row r="495" spans="1:4" x14ac:dyDescent="0.25">
      <c r="A495" s="2"/>
      <c r="B495" s="2"/>
      <c r="C495" s="2"/>
      <c r="D495" s="2"/>
    </row>
    <row r="496" spans="1:4" x14ac:dyDescent="0.25">
      <c r="A496" s="2"/>
      <c r="B496" s="2"/>
      <c r="C496" s="2"/>
      <c r="D496" s="2"/>
    </row>
    <row r="497" spans="1:4" x14ac:dyDescent="0.25">
      <c r="A497" s="2"/>
      <c r="B497" s="2"/>
      <c r="C497" s="2"/>
      <c r="D497" s="2"/>
    </row>
    <row r="498" spans="1:4" x14ac:dyDescent="0.25">
      <c r="A498" s="2"/>
      <c r="B498" s="2"/>
      <c r="C498" s="2"/>
      <c r="D498" s="2"/>
    </row>
    <row r="499" spans="1:4" x14ac:dyDescent="0.25">
      <c r="A499" s="2"/>
      <c r="B499" s="2"/>
      <c r="C499" s="2"/>
      <c r="D499" s="2"/>
    </row>
    <row r="500" spans="1:4" x14ac:dyDescent="0.25">
      <c r="A500" s="2"/>
      <c r="B500" s="2"/>
      <c r="C500" s="2"/>
      <c r="D500" s="2"/>
    </row>
    <row r="501" spans="1:4" x14ac:dyDescent="0.25">
      <c r="A501" s="2"/>
      <c r="B501" s="2"/>
      <c r="C501" s="2"/>
      <c r="D501" s="2"/>
    </row>
    <row r="502" spans="1:4" x14ac:dyDescent="0.25">
      <c r="A502" s="2"/>
      <c r="B502" s="2"/>
      <c r="C502" s="2"/>
      <c r="D502" s="2"/>
    </row>
    <row r="503" spans="1:4" x14ac:dyDescent="0.25">
      <c r="A503" s="2"/>
      <c r="B503" s="2"/>
      <c r="C503" s="2"/>
      <c r="D503" s="2"/>
    </row>
    <row r="504" spans="1:4" x14ac:dyDescent="0.25">
      <c r="A504" s="2"/>
      <c r="B504" s="2"/>
      <c r="C504" s="2"/>
      <c r="D504" s="2"/>
    </row>
    <row r="505" spans="1:4" x14ac:dyDescent="0.25">
      <c r="A505" s="2"/>
      <c r="B505" s="2"/>
      <c r="C505" s="2"/>
      <c r="D505" s="2"/>
    </row>
    <row r="506" spans="1:4" x14ac:dyDescent="0.25">
      <c r="A506" s="2"/>
      <c r="B506" s="2"/>
      <c r="C506" s="2"/>
      <c r="D506" s="2"/>
    </row>
    <row r="507" spans="1:4" x14ac:dyDescent="0.25">
      <c r="A507" s="2"/>
      <c r="B507" s="2"/>
      <c r="C507" s="2"/>
      <c r="D507" s="2"/>
    </row>
    <row r="508" spans="1:4" x14ac:dyDescent="0.25">
      <c r="A508" s="2"/>
      <c r="B508" s="2"/>
      <c r="C508" s="2"/>
      <c r="D508" s="2"/>
    </row>
    <row r="509" spans="1:4" x14ac:dyDescent="0.25">
      <c r="A509" s="2"/>
      <c r="B509" s="2"/>
      <c r="C509" s="2"/>
      <c r="D509" s="2"/>
    </row>
    <row r="510" spans="1:4" x14ac:dyDescent="0.25">
      <c r="A510" s="2"/>
      <c r="B510" s="2"/>
      <c r="C510" s="2"/>
      <c r="D510" s="2"/>
    </row>
    <row r="511" spans="1:4" x14ac:dyDescent="0.25">
      <c r="A511" s="2"/>
      <c r="B511" s="2"/>
      <c r="C511" s="2"/>
      <c r="D511" s="2"/>
    </row>
    <row r="512" spans="1:4" x14ac:dyDescent="0.25">
      <c r="A512" s="2"/>
      <c r="B512" s="2"/>
      <c r="C512" s="2"/>
      <c r="D512" s="2"/>
    </row>
    <row r="513" spans="1:4" x14ac:dyDescent="0.25">
      <c r="A513" s="2"/>
      <c r="B513" s="2"/>
      <c r="C513" s="2"/>
      <c r="D513" s="2"/>
    </row>
    <row r="514" spans="1:4" x14ac:dyDescent="0.25">
      <c r="A514" s="2"/>
      <c r="B514" s="2"/>
      <c r="C514" s="2"/>
      <c r="D514" s="2"/>
    </row>
    <row r="515" spans="1:4" x14ac:dyDescent="0.25">
      <c r="A515" s="2"/>
      <c r="B515" s="2"/>
      <c r="C515" s="2"/>
      <c r="D515" s="2"/>
    </row>
    <row r="516" spans="1:4" x14ac:dyDescent="0.25">
      <c r="A516" s="2"/>
      <c r="B516" s="2"/>
      <c r="C516" s="2"/>
      <c r="D516" s="2"/>
    </row>
    <row r="517" spans="1:4" x14ac:dyDescent="0.25">
      <c r="A517" s="2"/>
      <c r="B517" s="2"/>
      <c r="C517" s="2"/>
      <c r="D517" s="2"/>
    </row>
    <row r="518" spans="1:4" x14ac:dyDescent="0.25">
      <c r="A518" s="2"/>
      <c r="B518" s="2"/>
      <c r="C518" s="2"/>
      <c r="D518" s="2"/>
    </row>
    <row r="519" spans="1:4" x14ac:dyDescent="0.25">
      <c r="A519" s="2"/>
      <c r="B519" s="2"/>
      <c r="C519" s="2"/>
      <c r="D519" s="2"/>
    </row>
    <row r="520" spans="1:4" x14ac:dyDescent="0.25">
      <c r="A520" s="2"/>
      <c r="B520" s="2"/>
      <c r="C520" s="2"/>
      <c r="D520" s="2"/>
    </row>
    <row r="521" spans="1:4" x14ac:dyDescent="0.25">
      <c r="A521" s="2"/>
      <c r="B521" s="2"/>
      <c r="C521" s="2"/>
      <c r="D521" s="2"/>
    </row>
    <row r="522" spans="1:4" x14ac:dyDescent="0.25">
      <c r="A522" s="2"/>
      <c r="B522" s="2"/>
      <c r="C522" s="2"/>
      <c r="D522" s="2"/>
    </row>
    <row r="523" spans="1:4" x14ac:dyDescent="0.25">
      <c r="A523" s="2"/>
      <c r="B523" s="2"/>
      <c r="C523" s="2"/>
      <c r="D523" s="2"/>
    </row>
    <row r="524" spans="1:4" x14ac:dyDescent="0.25">
      <c r="A524" s="2"/>
      <c r="B524" s="2"/>
      <c r="C524" s="2"/>
      <c r="D524" s="2"/>
    </row>
    <row r="525" spans="1:4" x14ac:dyDescent="0.25">
      <c r="A525" s="2"/>
      <c r="B525" s="2"/>
      <c r="C525" s="2"/>
      <c r="D525" s="2"/>
    </row>
    <row r="526" spans="1:4" x14ac:dyDescent="0.25">
      <c r="A526" s="2"/>
      <c r="B526" s="2"/>
      <c r="C526" s="2"/>
      <c r="D526" s="2"/>
    </row>
    <row r="527" spans="1:4" x14ac:dyDescent="0.25">
      <c r="A527" s="2"/>
      <c r="B527" s="2"/>
      <c r="C527" s="2"/>
      <c r="D527" s="2"/>
    </row>
    <row r="528" spans="1:4" x14ac:dyDescent="0.25">
      <c r="A528" s="2"/>
      <c r="B528" s="2"/>
      <c r="C528" s="2"/>
      <c r="D528" s="2"/>
    </row>
    <row r="529" spans="1:4" x14ac:dyDescent="0.25">
      <c r="A529" s="2"/>
      <c r="B529" s="2"/>
      <c r="C529" s="2"/>
      <c r="D529" s="2"/>
    </row>
    <row r="530" spans="1:4" x14ac:dyDescent="0.25">
      <c r="A530" s="2"/>
      <c r="B530" s="2"/>
      <c r="C530" s="2"/>
      <c r="D530" s="2"/>
    </row>
    <row r="531" spans="1:4" x14ac:dyDescent="0.25">
      <c r="A531" s="2"/>
      <c r="B531" s="2"/>
      <c r="C531" s="2"/>
      <c r="D531" s="2"/>
    </row>
    <row r="532" spans="1:4" x14ac:dyDescent="0.25">
      <c r="A532" s="2"/>
      <c r="B532" s="2"/>
      <c r="C532" s="2"/>
      <c r="D532" s="2"/>
    </row>
    <row r="533" spans="1:4" x14ac:dyDescent="0.25">
      <c r="A533" s="2"/>
      <c r="B533" s="2"/>
      <c r="C533" s="2"/>
      <c r="D533" s="2"/>
    </row>
    <row r="534" spans="1:4" x14ac:dyDescent="0.25">
      <c r="A534" s="2"/>
      <c r="B534" s="2"/>
      <c r="C534" s="2"/>
      <c r="D534" s="2"/>
    </row>
    <row r="535" spans="1:4" x14ac:dyDescent="0.25">
      <c r="A535" s="2"/>
      <c r="B535" s="2"/>
      <c r="C535" s="2"/>
      <c r="D535" s="2"/>
    </row>
    <row r="536" spans="1:4" x14ac:dyDescent="0.25">
      <c r="A536" s="2"/>
      <c r="B536" s="2"/>
      <c r="C536" s="2"/>
      <c r="D536" s="2"/>
    </row>
    <row r="537" spans="1:4" x14ac:dyDescent="0.25">
      <c r="A537" s="2"/>
      <c r="B537" s="2"/>
      <c r="C537" s="2"/>
      <c r="D537" s="2"/>
    </row>
    <row r="538" spans="1:4" x14ac:dyDescent="0.25">
      <c r="A538" s="2"/>
      <c r="B538" s="2"/>
      <c r="C538" s="2"/>
      <c r="D538" s="2"/>
    </row>
    <row r="539" spans="1:4" x14ac:dyDescent="0.25">
      <c r="A539" s="2"/>
      <c r="B539" s="2"/>
      <c r="C539" s="2"/>
      <c r="D539" s="2"/>
    </row>
    <row r="540" spans="1:4" x14ac:dyDescent="0.25">
      <c r="A540" s="2"/>
      <c r="B540" s="2"/>
      <c r="C540" s="2"/>
      <c r="D540" s="2"/>
    </row>
    <row r="541" spans="1:4" x14ac:dyDescent="0.25">
      <c r="A541" s="2"/>
      <c r="B541" s="2"/>
      <c r="C541" s="2"/>
      <c r="D541" s="2"/>
    </row>
    <row r="542" spans="1:4" x14ac:dyDescent="0.25">
      <c r="A542" s="2"/>
      <c r="B542" s="2"/>
      <c r="C542" s="2"/>
      <c r="D542" s="2"/>
    </row>
    <row r="543" spans="1:4" x14ac:dyDescent="0.25">
      <c r="A543" s="2"/>
      <c r="B543" s="2"/>
      <c r="C543" s="2"/>
      <c r="D543" s="2"/>
    </row>
    <row r="544" spans="1:4" x14ac:dyDescent="0.25">
      <c r="A544" s="2"/>
      <c r="B544" s="2"/>
      <c r="C544" s="2"/>
      <c r="D544" s="2"/>
    </row>
    <row r="545" spans="1:4" x14ac:dyDescent="0.25">
      <c r="A545" s="2"/>
      <c r="B545" s="2"/>
      <c r="C545" s="2"/>
      <c r="D545" s="2"/>
    </row>
    <row r="546" spans="1:4" x14ac:dyDescent="0.25">
      <c r="A546" s="2"/>
      <c r="B546" s="2"/>
      <c r="C546" s="2"/>
      <c r="D546" s="2"/>
    </row>
    <row r="547" spans="1:4" x14ac:dyDescent="0.25">
      <c r="A547" s="2"/>
      <c r="B547" s="2"/>
      <c r="C547" s="2"/>
      <c r="D547" s="2"/>
    </row>
    <row r="548" spans="1:4" x14ac:dyDescent="0.25">
      <c r="A548" s="2"/>
      <c r="B548" s="2"/>
      <c r="C548" s="2"/>
      <c r="D548" s="2"/>
    </row>
    <row r="549" spans="1:4" x14ac:dyDescent="0.25">
      <c r="A549" s="2"/>
      <c r="B549" s="2"/>
      <c r="C549" s="2"/>
      <c r="D549" s="2"/>
    </row>
    <row r="550" spans="1:4" x14ac:dyDescent="0.25">
      <c r="A550" s="2"/>
      <c r="B550" s="2"/>
      <c r="C550" s="2"/>
      <c r="D550" s="2"/>
    </row>
    <row r="551" spans="1:4" x14ac:dyDescent="0.25">
      <c r="A551" s="2"/>
      <c r="B551" s="2"/>
      <c r="C551" s="2"/>
      <c r="D551" s="2"/>
    </row>
    <row r="552" spans="1:4" x14ac:dyDescent="0.25">
      <c r="A552" s="2"/>
      <c r="B552" s="2"/>
      <c r="C552" s="2"/>
      <c r="D552" s="2"/>
    </row>
    <row r="553" spans="1:4" x14ac:dyDescent="0.25">
      <c r="A553" s="2"/>
      <c r="B553" s="2"/>
      <c r="C553" s="2"/>
      <c r="D553" s="2"/>
    </row>
    <row r="554" spans="1:4" x14ac:dyDescent="0.25">
      <c r="A554" s="2"/>
      <c r="B554" s="2"/>
      <c r="C554" s="2"/>
      <c r="D554" s="2"/>
    </row>
    <row r="555" spans="1:4" x14ac:dyDescent="0.25">
      <c r="A555" s="2"/>
      <c r="B555" s="2"/>
      <c r="C555" s="2"/>
      <c r="D555" s="2"/>
    </row>
    <row r="556" spans="1:4" x14ac:dyDescent="0.25">
      <c r="A556" s="2"/>
      <c r="B556" s="2"/>
      <c r="C556" s="2"/>
      <c r="D556" s="2"/>
    </row>
    <row r="557" spans="1:4" x14ac:dyDescent="0.25">
      <c r="A557" s="2"/>
      <c r="B557" s="2"/>
      <c r="C557" s="2"/>
      <c r="D557" s="2"/>
    </row>
    <row r="558" spans="1:4" x14ac:dyDescent="0.25">
      <c r="A558" s="2"/>
      <c r="B558" s="2"/>
      <c r="C558" s="2"/>
      <c r="D558" s="2"/>
    </row>
    <row r="559" spans="1:4" x14ac:dyDescent="0.25">
      <c r="A559" s="2"/>
      <c r="B559" s="2"/>
      <c r="C559" s="2"/>
      <c r="D559" s="2"/>
    </row>
    <row r="560" spans="1:4" x14ac:dyDescent="0.25">
      <c r="A560" s="2"/>
      <c r="B560" s="2"/>
      <c r="C560" s="2"/>
      <c r="D560" s="2"/>
    </row>
    <row r="561" spans="1:4" x14ac:dyDescent="0.25">
      <c r="A561" s="2"/>
      <c r="B561" s="2"/>
      <c r="C561" s="2"/>
      <c r="D561" s="2"/>
    </row>
    <row r="562" spans="1:4" x14ac:dyDescent="0.25">
      <c r="A562" s="2"/>
      <c r="B562" s="2"/>
      <c r="C562" s="2"/>
      <c r="D562" s="2"/>
    </row>
    <row r="563" spans="1:4" x14ac:dyDescent="0.25">
      <c r="A563" s="2"/>
      <c r="B563" s="2"/>
      <c r="C563" s="2"/>
      <c r="D563" s="2"/>
    </row>
    <row r="564" spans="1:4" x14ac:dyDescent="0.25">
      <c r="A564" s="2"/>
      <c r="B564" s="2"/>
      <c r="C564" s="2"/>
      <c r="D564" s="2"/>
    </row>
    <row r="565" spans="1:4" x14ac:dyDescent="0.25">
      <c r="A565" s="2"/>
      <c r="B565" s="2"/>
      <c r="C565" s="2"/>
      <c r="D565" s="2"/>
    </row>
    <row r="566" spans="1:4" x14ac:dyDescent="0.25">
      <c r="A566" s="2"/>
      <c r="B566" s="2"/>
      <c r="C566" s="2"/>
      <c r="D566" s="2"/>
    </row>
    <row r="567" spans="1:4" x14ac:dyDescent="0.25">
      <c r="A567" s="2"/>
      <c r="B567" s="2"/>
      <c r="C567" s="2"/>
      <c r="D567" s="2"/>
    </row>
    <row r="568" spans="1:4" x14ac:dyDescent="0.25">
      <c r="A568" s="2"/>
      <c r="B568" s="2"/>
      <c r="C568" s="2"/>
      <c r="D568" s="2"/>
    </row>
    <row r="569" spans="1:4" x14ac:dyDescent="0.25">
      <c r="A569" s="2"/>
      <c r="B569" s="2"/>
      <c r="C569" s="2"/>
      <c r="D569" s="2"/>
    </row>
    <row r="570" spans="1:4" x14ac:dyDescent="0.25">
      <c r="A570" s="2"/>
      <c r="B570" s="2"/>
      <c r="C570" s="2"/>
      <c r="D570" s="2"/>
    </row>
    <row r="571" spans="1:4" x14ac:dyDescent="0.25">
      <c r="A571" s="2"/>
      <c r="B571" s="2"/>
      <c r="C571" s="2"/>
      <c r="D571" s="2"/>
    </row>
    <row r="572" spans="1:4" x14ac:dyDescent="0.25">
      <c r="A572" s="2"/>
      <c r="B572" s="2"/>
      <c r="C572" s="2"/>
      <c r="D572" s="2"/>
    </row>
    <row r="573" spans="1:4" x14ac:dyDescent="0.25">
      <c r="A573" s="2"/>
      <c r="B573" s="2"/>
      <c r="C573" s="2"/>
      <c r="D573" s="2"/>
    </row>
    <row r="574" spans="1:4" x14ac:dyDescent="0.25">
      <c r="A574" s="2"/>
      <c r="B574" s="2"/>
      <c r="C574" s="2"/>
      <c r="D574" s="2"/>
    </row>
    <row r="575" spans="1:4" x14ac:dyDescent="0.25">
      <c r="A575" s="2"/>
      <c r="B575" s="2"/>
      <c r="C575" s="2"/>
      <c r="D575" s="2"/>
    </row>
    <row r="576" spans="1:4" x14ac:dyDescent="0.25">
      <c r="A576" s="2"/>
      <c r="B576" s="2"/>
      <c r="C576" s="2"/>
      <c r="D576" s="2"/>
    </row>
    <row r="577" spans="1:4" x14ac:dyDescent="0.25">
      <c r="A577" s="2"/>
      <c r="B577" s="2"/>
      <c r="C577" s="2"/>
      <c r="D577" s="2"/>
    </row>
    <row r="578" spans="1:4" x14ac:dyDescent="0.25">
      <c r="A578" s="2"/>
      <c r="B578" s="2"/>
      <c r="C578" s="2"/>
      <c r="D578" s="2"/>
    </row>
    <row r="579" spans="1:4" x14ac:dyDescent="0.25">
      <c r="A579" s="2"/>
      <c r="B579" s="2"/>
      <c r="C579" s="2"/>
      <c r="D579" s="2"/>
    </row>
    <row r="580" spans="1:4" x14ac:dyDescent="0.25">
      <c r="A580" s="2"/>
      <c r="B580" s="2"/>
      <c r="C580" s="2"/>
      <c r="D580" s="2"/>
    </row>
    <row r="581" spans="1:4" x14ac:dyDescent="0.25">
      <c r="A581" s="2"/>
      <c r="B581" s="2"/>
      <c r="C581" s="2"/>
      <c r="D581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2" sqref="E2"/>
    </sheetView>
  </sheetViews>
  <sheetFormatPr defaultRowHeight="15" x14ac:dyDescent="0.25"/>
  <cols>
    <col min="1" max="1" width="38.7109375" customWidth="1"/>
    <col min="2" max="2" width="30.28515625" customWidth="1"/>
    <col min="3" max="3" width="24.85546875" customWidth="1"/>
    <col min="4" max="4" width="17" customWidth="1"/>
  </cols>
  <sheetData>
    <row r="1" spans="1:6" ht="63" x14ac:dyDescent="0.25">
      <c r="A1" s="24" t="s">
        <v>692</v>
      </c>
      <c r="B1" s="24" t="s">
        <v>687</v>
      </c>
      <c r="C1" s="47" t="s">
        <v>688</v>
      </c>
      <c r="E1" s="24"/>
      <c r="F1" s="24"/>
    </row>
    <row r="2" spans="1:6" x14ac:dyDescent="0.25">
      <c r="A2" s="10" t="s">
        <v>7</v>
      </c>
      <c r="B2" s="3" t="s">
        <v>10</v>
      </c>
      <c r="C2" s="25">
        <f>'Исходные данные'!D8+'Исходные данные'!D9+'Исходные данные'!D12+'Исходные данные'!D13+'Исходные данные'!D17+'Исходные данные'!D18+'Исходные данные'!D22+'Исходные данные'!D23+'Исходные данные'!D24+'Исходные данные'!D25+'Исходные данные'!D28+'Исходные данные'!D31+'Исходные данные'!D34+'Исходные данные'!D35+'Исходные данные'!D38+'Исходные данные'!D39+'Исходные данные'!D43+'Исходные данные'!D46+'Исходные данные'!D88+'Исходные данные'!D89+'Исходные данные'!D102+'Исходные данные'!D106+'Исходные данные'!D110+'Исходные данные'!D114+'Исходные данные'!D118</f>
        <v>66246</v>
      </c>
    </row>
    <row r="3" spans="1:6" ht="15.75" thickBot="1" x14ac:dyDescent="0.3">
      <c r="A3" s="10" t="s">
        <v>7</v>
      </c>
      <c r="B3" s="3" t="s">
        <v>16</v>
      </c>
      <c r="C3" s="25">
        <f>'Исходные данные'!D10+'Исходные данные'!D14+'Исходные данные'!D15+'Исходные данные'!D19+'Исходные данные'!D20+'Исходные данные'!D32+'Исходные данные'!D36+'Исходные данные'!D40+'Исходные данные'!D41+'Исходные данные'!D90+'Исходные данные'!D103+'Исходные данные'!D107+'Исходные данные'!D111+'Исходные данные'!D115+'Исходные данные'!D119</f>
        <v>0</v>
      </c>
      <c r="D3" t="s">
        <v>690</v>
      </c>
    </row>
    <row r="4" spans="1:6" ht="15.75" thickBot="1" x14ac:dyDescent="0.3">
      <c r="A4" s="10" t="s">
        <v>7</v>
      </c>
      <c r="B4" s="3" t="s">
        <v>91</v>
      </c>
      <c r="C4" s="28">
        <f>'Исходные данные'!D48+'Исходные данные'!D49+'Исходные данные'!D51+'Исходные данные'!D53+'Исходные данные'!D55+'Исходные данные'!D57+'Исходные данные'!D58+'Исходные данные'!D59+'Исходные данные'!D60+'Исходные данные'!D62+'Исходные данные'!D64+'Исходные данные'!D66+'Исходные данные'!D68+'Исходные данные'!D69+'Исходные данные'!D70+'Исходные данные'!D71+'Исходные данные'!D72+'Исходные данные'!D73+'Исходные данные'!D74+'Исходные данные'!D75+'Исходные данные'!D76+'Исходные данные'!D77+'Исходные данные'!D78+'Исходные данные'!D79+'Исходные данные'!D80+'Исходные данные'!D81+'Исходные данные'!D82+'Исходные данные'!D83+'Исходные данные'!D84+'Исходные данные'!D86+'Исходные данные'!D91+'Исходные данные'!D92+'Исходные данные'!D93+'Исходные данные'!D94+'Исходные данные'!D95+'Исходные данные'!D96+'Исходные данные'!D97+'Исходные данные'!D98+'Исходные данные'!D99+'Исходные данные'!D100+'Исходные данные'!D104+'Исходные данные'!D108+'Исходные данные'!D112+'Исходные данные'!D116+'Исходные данные'!D120+'Исходные данные'!D121</f>
        <v>0</v>
      </c>
      <c r="D4" s="27">
        <f>C4+C3+C2</f>
        <v>66246</v>
      </c>
    </row>
    <row r="5" spans="1:6" x14ac:dyDescent="0.25">
      <c r="A5" s="10" t="s">
        <v>220</v>
      </c>
      <c r="B5" s="3" t="s">
        <v>10</v>
      </c>
      <c r="C5" s="25">
        <f>'Исходные данные'!D124+'Исходные данные'!D125+'Исходные данные'!D126+'Исходные данные'!D131+'Исходные данные'!D132+'Исходные данные'!D133+'Исходные данные'!D134+'Исходные данные'!D142+'Исходные данные'!D143+'Исходные данные'!D148+'Исходные данные'!D152+'Исходные данные'!D153+'Исходные данные'!D159+'Исходные данные'!D163+'Исходные данные'!D164+'Исходные данные'!D170+'Исходные данные'!D171+'Исходные данные'!D177+'Исходные данные'!D181+'Исходные данные'!D182+'Исходные данные'!D188+'Исходные данные'!D192+'Исходные данные'!D193+'Исходные данные'!D199+'Исходные данные'!D203+'Исходные данные'!D204+'Исходные данные'!D210+'Исходные данные'!D214+'Исходные данные'!D218+'Исходные данные'!D219+'Исходные данные'!D225+'Исходные данные'!D226</f>
        <v>1415</v>
      </c>
    </row>
    <row r="6" spans="1:6" ht="15.75" thickBot="1" x14ac:dyDescent="0.3">
      <c r="A6" s="10" t="s">
        <v>220</v>
      </c>
      <c r="B6" s="3" t="s">
        <v>16</v>
      </c>
      <c r="C6" s="25">
        <f>'Исходные данные'!D127+'Исходные данные'!D128+'Исходные данные'!D129+'Исходные данные'!D135+'Исходные данные'!D136+'Исходные данные'!D137+'Исходные данные'!D138+'Исходные данные'!D144+'Исходные данные'!D145+'Исходные данные'!D149+'Исходные данные'!D160+'Исходные данные'!D165+'Исходные данные'!D166+'Исходные данные'!D172+'Исходные данные'!D173+'Исходные данные'!D178+'Исходные данные'!D183+'Исходные данные'!D184+'Исходные данные'!D189+'Исходные данные'!D194+'Исходные данные'!D195+'Исходные данные'!D200+'Исходные данные'!D205+'Исходные данные'!D206+'Исходные данные'!D211+'Исходные данные'!D215+'Исходные данные'!D220+'Исходные данные'!D221+'Исходные данные'!D227+'Исходные данные'!D228</f>
        <v>298</v>
      </c>
      <c r="D6" t="s">
        <v>690</v>
      </c>
    </row>
    <row r="7" spans="1:6" ht="15.75" thickBot="1" x14ac:dyDescent="0.3">
      <c r="A7" s="10" t="s">
        <v>220</v>
      </c>
      <c r="B7" s="3" t="s">
        <v>91</v>
      </c>
      <c r="C7" s="28">
        <f>'Исходные данные'!D139+'Исходные данные'!D140+'Исходные данные'!D146+'Исходные данные'!D156+'Исходные данные'!D157+'Исходные данные'!D161+'Исходные данные'!D167+'Исходные данные'!D168+'Исходные данные'!D174+'Исходные данные'!D175+'Исходные данные'!D179+'Исходные данные'!D185+'Исходные данные'!D186+'Исходные данные'!D190+'Исходные данные'!D196+'Исходные данные'!D197+'Исходные данные'!D201+'Исходные данные'!D207+'Исходные данные'!D208+'Исходные данные'!D212+'Исходные данные'!D216+'Исходные данные'!D222+'Исходные данные'!D223+'Исходные данные'!D229+'Исходные данные'!D230</f>
        <v>348</v>
      </c>
      <c r="D7" s="27">
        <f>C7+C6+C5</f>
        <v>2061</v>
      </c>
    </row>
    <row r="8" spans="1:6" x14ac:dyDescent="0.25">
      <c r="A8" s="10" t="s">
        <v>375</v>
      </c>
      <c r="B8" s="3" t="s">
        <v>10</v>
      </c>
      <c r="C8" s="25">
        <f>'Исходные данные'!D233+'Исходные данные'!D236+'Исходные данные'!D237+'Исходные данные'!D238+'Исходные данные'!D239+'Исходные данные'!D245+'Исходные данные'!D246+'Исходные данные'!D250+'Исходные данные'!D251+'Исходные данные'!D257+'Исходные данные'!D258+'Исходные данные'!D264</f>
        <v>4834</v>
      </c>
    </row>
    <row r="9" spans="1:6" ht="15.75" thickBot="1" x14ac:dyDescent="0.3">
      <c r="A9" s="10" t="s">
        <v>375</v>
      </c>
      <c r="B9" s="3" t="s">
        <v>16</v>
      </c>
      <c r="C9" s="25">
        <f>'Исходные данные'!D234+'Исходные данные'!D240+'Исходные данные'!D241+'Исходные данные'!D242+'Исходные данные'!D243+'Исходные данные'!D247+'Исходные данные'!D248+'Исходные данные'!D252+'Исходные данные'!D253+'Исходные данные'!D259+'Исходные данные'!D260+'Исходные данные'!D265</f>
        <v>5061</v>
      </c>
      <c r="D9" t="s">
        <v>690</v>
      </c>
    </row>
    <row r="10" spans="1:6" ht="15.75" thickBot="1" x14ac:dyDescent="0.3">
      <c r="A10" s="10" t="s">
        <v>375</v>
      </c>
      <c r="B10" s="3" t="s">
        <v>91</v>
      </c>
      <c r="C10" s="28">
        <f>'Исходные данные'!D254+'Исходные данные'!D255+'Исходные данные'!D261+'Исходные данные'!D262+'Исходные данные'!D266</f>
        <v>720</v>
      </c>
      <c r="D10" s="27">
        <f>C10+C9+C8</f>
        <v>10615</v>
      </c>
    </row>
    <row r="11" spans="1:6" x14ac:dyDescent="0.25">
      <c r="A11" s="11" t="s">
        <v>430</v>
      </c>
      <c r="B11" s="3" t="s">
        <v>10</v>
      </c>
      <c r="C11" s="25">
        <f>'Исходные данные'!D269+'Исходные данные'!D273+'Исходные данные'!D274+'Исходные данные'!D280+'Исходные данные'!D284+'Исходные данные'!D285+'Исходные данные'!D286+'Исходные данные'!D291</f>
        <v>15778</v>
      </c>
    </row>
    <row r="12" spans="1:6" ht="15.75" thickBot="1" x14ac:dyDescent="0.3">
      <c r="A12" s="11" t="s">
        <v>430</v>
      </c>
      <c r="B12" s="3" t="s">
        <v>16</v>
      </c>
      <c r="C12" s="25">
        <f>'Исходные данные'!D270+'Исходные данные'!D275+'Исходные данные'!D276+'Исходные данные'!D281+'Исходные данные'!D287+'Исходные данные'!D288+'Исходные данные'!D289+'Исходные данные'!D292</f>
        <v>9969</v>
      </c>
      <c r="D12" t="s">
        <v>690</v>
      </c>
    </row>
    <row r="13" spans="1:6" ht="15.75" thickBot="1" x14ac:dyDescent="0.3">
      <c r="A13" s="11" t="s">
        <v>430</v>
      </c>
      <c r="B13" s="3" t="s">
        <v>91</v>
      </c>
      <c r="C13" s="28">
        <f>'Исходные данные'!D271+'Исходные данные'!D277+'Исходные данные'!D278+'Исходные данные'!D282+'Исходные данные'!D293</f>
        <v>2210</v>
      </c>
      <c r="D13" s="27">
        <f>C13+C12+C11</f>
        <v>27957</v>
      </c>
    </row>
    <row r="14" spans="1:6" x14ac:dyDescent="0.25">
      <c r="A14" s="11" t="s">
        <v>468</v>
      </c>
      <c r="B14" s="3" t="s">
        <v>10</v>
      </c>
      <c r="C14" s="25">
        <f>'Исходные данные'!D296+'Исходные данные'!D297+'Исходные данные'!D303+'Исходные данные'!D307+'Исходные данные'!D311+'Исходные данные'!D314</f>
        <v>3830</v>
      </c>
    </row>
    <row r="15" spans="1:6" ht="15.75" thickBot="1" x14ac:dyDescent="0.3">
      <c r="A15" s="11" t="s">
        <v>468</v>
      </c>
      <c r="B15" s="3" t="s">
        <v>16</v>
      </c>
      <c r="C15" s="25">
        <f>'Исходные данные'!D298+'Исходные данные'!D299+'Исходные данные'!D304+'Исходные данные'!D308+'Исходные данные'!D312+'Исходные данные'!D315</f>
        <v>35</v>
      </c>
      <c r="D15" t="s">
        <v>690</v>
      </c>
    </row>
    <row r="16" spans="1:6" ht="15.75" thickBot="1" x14ac:dyDescent="0.3">
      <c r="A16" s="11" t="s">
        <v>468</v>
      </c>
      <c r="B16" s="3" t="s">
        <v>91</v>
      </c>
      <c r="C16" s="28">
        <f>'Исходные данные'!D300+'Исходные данные'!D301+'Исходные данные'!D305+'Исходные данные'!D309+'Исходные данные'!D313</f>
        <v>35</v>
      </c>
      <c r="D16" s="27">
        <f>C16+C15+C14</f>
        <v>3900</v>
      </c>
    </row>
    <row r="17" spans="1:4" x14ac:dyDescent="0.25">
      <c r="A17" s="11" t="s">
        <v>499</v>
      </c>
      <c r="B17" s="3" t="s">
        <v>10</v>
      </c>
      <c r="C17" s="25">
        <f>'Исходные данные'!D318+'Исходные данные'!D319+'Исходные данные'!D323+'Исходные данные'!D326+'Исходные данные'!D327+'Исходные данные'!D333+'Исходные данные'!D337+'Исходные данные'!D338+'Исходные данные'!D344+'Исходные данные'!D345+'Исходные данные'!D351+'Исходные данные'!D355+'Исходные данные'!D356+'Исходные данные'!D362</f>
        <v>300</v>
      </c>
    </row>
    <row r="18" spans="1:4" ht="15.75" thickBot="1" x14ac:dyDescent="0.3">
      <c r="A18" s="11" t="s">
        <v>499</v>
      </c>
      <c r="B18" s="3" t="s">
        <v>16</v>
      </c>
      <c r="C18" s="25">
        <f>'Исходные данные'!D320+'Исходные данные'!D321+'Исходные данные'!D324+'Исходные данные'!D328+'Исходные данные'!D329+'Исходные данные'!D334+'Исходные данные'!D339+'Исходные данные'!D340+'Исходные данные'!D346+'Исходные данные'!D347+'Исходные данные'!D352+'Исходные данные'!D357+'Исходные данные'!D358+'Исходные данные'!D363</f>
        <v>5505</v>
      </c>
      <c r="D18" t="s">
        <v>690</v>
      </c>
    </row>
    <row r="19" spans="1:4" ht="15.75" thickBot="1" x14ac:dyDescent="0.3">
      <c r="A19" s="11" t="s">
        <v>499</v>
      </c>
      <c r="B19" s="3" t="s">
        <v>91</v>
      </c>
      <c r="C19" s="25">
        <f>'Исходные данные'!D330+'Исходные данные'!D331+'Исходные данные'!D335+'Исходные данные'!D341+'Исходные данные'!D342+'Исходные данные'!D348+'Исходные данные'!D349+'Исходные данные'!D353+'Исходные данные'!D359+'Исходные данные'!D360+'Исходные данные'!D364</f>
        <v>2940</v>
      </c>
      <c r="D19" s="27">
        <f>C19+C18+C17</f>
        <v>8745</v>
      </c>
    </row>
    <row r="20" spans="1:4" ht="90" x14ac:dyDescent="0.25">
      <c r="A20" s="11" t="s">
        <v>568</v>
      </c>
      <c r="B20" s="3" t="s">
        <v>10</v>
      </c>
      <c r="C20" s="25">
        <f>'Исходные данные'!D367+'Исходные данные'!D368+'Исходные данные'!D374+'Исходные данные'!D378+'Исходные данные'!D379+'Исходные данные'!D385+'Исходные данные'!D386</f>
        <v>0</v>
      </c>
    </row>
    <row r="21" spans="1:4" ht="90.75" thickBot="1" x14ac:dyDescent="0.3">
      <c r="A21" s="11" t="s">
        <v>568</v>
      </c>
      <c r="B21" s="3" t="s">
        <v>16</v>
      </c>
      <c r="C21" s="25">
        <f>'Исходные данные'!D369+'Исходные данные'!D370+'Исходные данные'!D375+'Исходные данные'!D380+'Исходные данные'!D381+'Исходные данные'!D387+'Исходные данные'!D388</f>
        <v>360</v>
      </c>
      <c r="D21" t="s">
        <v>690</v>
      </c>
    </row>
    <row r="22" spans="1:4" ht="90.75" thickBot="1" x14ac:dyDescent="0.3">
      <c r="A22" s="11" t="s">
        <v>568</v>
      </c>
      <c r="B22" s="3" t="s">
        <v>91</v>
      </c>
      <c r="C22" s="25">
        <f>'Исходные данные'!D371+'Исходные данные'!D372+'Исходные данные'!D376+'Исходные данные'!D382+'Исходные данные'!D383+'Исходные данные'!D389+'Исходные данные'!D390</f>
        <v>0</v>
      </c>
      <c r="D22" s="27">
        <f>C22+C21+C20</f>
        <v>360</v>
      </c>
    </row>
    <row r="23" spans="1:4" x14ac:dyDescent="0.25">
      <c r="A23" s="11" t="s">
        <v>605</v>
      </c>
      <c r="B23" s="3" t="s">
        <v>10</v>
      </c>
      <c r="C23" s="25">
        <f>'Исходные данные'!D393+'Исходные данные'!D394+'Исходные данные'!D395+'Исходные данные'!D403+'Исходные данные'!D407+'Исходные данные'!D411+'Исходные данные'!D412+'Исходные данные'!D413+'Исходные данные'!D421+'Исходные данные'!D425+'Исходные данные'!D429+'Исходные данные'!D433+'Исходные данные'!D434+'Исходные данные'!D440+'Исходные данные'!D441+'Исходные данные'!D447+'Исходные данные'!D451</f>
        <v>0</v>
      </c>
    </row>
    <row r="24" spans="1:4" ht="15.75" thickBot="1" x14ac:dyDescent="0.3">
      <c r="A24" s="11" t="s">
        <v>605</v>
      </c>
      <c r="B24" s="3" t="s">
        <v>16</v>
      </c>
      <c r="C24" s="25">
        <f>'Исходные данные'!D396+'Исходные данные'!D397+'Исходные данные'!D398+'Исходные данные'!D404+'Исходные данные'!D408+'Исходные данные'!D414+'Исходные данные'!D415+'Исходные данные'!D416+'Исходные данные'!D422+'Исходные данные'!D426+'Исходные данные'!D430+'Исходные данные'!D435+'Исходные данные'!D436+'Исходные данные'!D442+'Исходные данные'!D443+'Исходные данные'!D448+'Исходные данные'!D452</f>
        <v>5794</v>
      </c>
      <c r="D24" t="s">
        <v>690</v>
      </c>
    </row>
    <row r="25" spans="1:4" ht="15.75" thickBot="1" x14ac:dyDescent="0.3">
      <c r="A25" s="11" t="s">
        <v>605</v>
      </c>
      <c r="B25" s="3" t="s">
        <v>91</v>
      </c>
      <c r="C25" s="26">
        <f>'Исходные данные'!D400+'Исходные данные'!D401+'Исходные данные'!D405+'Исходные данные'!D409+'Исходные данные'!D417+'Исходные данные'!D418+'Исходные данные'!D419+'Исходные данные'!D423+'Исходные данные'!D427+'Исходные данные'!D431+'Исходные данные'!D437+'Исходные данные'!D438+'Исходные данные'!D444+'Исходные данные'!D445+'Исходные данные'!D449+'Исходные данные'!D453</f>
        <v>5957</v>
      </c>
      <c r="D25" s="27">
        <f>C25+C24+C23</f>
        <v>11751</v>
      </c>
    </row>
    <row r="26" spans="1:4" ht="15.75" thickBot="1" x14ac:dyDescent="0.3">
      <c r="B26" s="29" t="s">
        <v>689</v>
      </c>
      <c r="C26" s="27">
        <f>SUM(C2:C25)</f>
        <v>131635</v>
      </c>
    </row>
    <row r="27" spans="1:4" ht="15.75" thickBot="1" x14ac:dyDescent="0.3">
      <c r="B27" s="16" t="s">
        <v>10</v>
      </c>
      <c r="C27" s="27">
        <f>C2+C5+C8+C11+C14+C17+C20+C23</f>
        <v>92403</v>
      </c>
    </row>
    <row r="28" spans="1:4" ht="15.75" thickBot="1" x14ac:dyDescent="0.3">
      <c r="B28" s="16" t="s">
        <v>16</v>
      </c>
      <c r="C28" s="27">
        <f t="shared" ref="C28" si="0">C3+C6+C9+C12+C15+C18+C21+C24</f>
        <v>27022</v>
      </c>
    </row>
    <row r="29" spans="1:4" ht="15.75" thickBot="1" x14ac:dyDescent="0.3">
      <c r="B29" s="16" t="s">
        <v>91</v>
      </c>
      <c r="C29" s="27">
        <f>C4+C7+C10+C13+C16+C19+C22+C25</f>
        <v>12210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Показатели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Илларионов Илья Владимирович</dc:creator>
  <cp:lastModifiedBy>ZamDir</cp:lastModifiedBy>
  <cp:lastPrinted>2015-04-02T04:54:00Z</cp:lastPrinted>
  <dcterms:created xsi:type="dcterms:W3CDTF">2015-01-28T11:02:53Z</dcterms:created>
  <dcterms:modified xsi:type="dcterms:W3CDTF">2015-04-16T09:53:02Z</dcterms:modified>
</cp:coreProperties>
</file>